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83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Arkusz1!$A$1:$K$128</definedName>
  </definedNames>
  <calcPr calcId="152511"/>
</workbook>
</file>

<file path=xl/calcChain.xml><?xml version="1.0" encoding="utf-8"?>
<calcChain xmlns="http://schemas.openxmlformats.org/spreadsheetml/2006/main">
  <c r="K17" i="1" l="1"/>
  <c r="H17" i="1"/>
  <c r="I17" i="1"/>
  <c r="I36" i="1" l="1"/>
  <c r="K36" i="1"/>
  <c r="G36" i="1" s="1"/>
  <c r="H36" i="1" l="1"/>
  <c r="H106" i="1"/>
  <c r="H107" i="1"/>
  <c r="H108" i="1"/>
  <c r="H109" i="1"/>
  <c r="H110" i="1"/>
  <c r="H111" i="1"/>
  <c r="H112" i="1"/>
  <c r="H85" i="1"/>
  <c r="H82" i="1"/>
  <c r="H65" i="1"/>
  <c r="H60" i="1"/>
  <c r="H61" i="1"/>
  <c r="K37" i="1" l="1"/>
  <c r="H37" i="1" s="1"/>
  <c r="I37" i="1"/>
  <c r="G37" i="1" l="1"/>
  <c r="K38" i="1"/>
  <c r="K26" i="1"/>
  <c r="K27" i="1"/>
  <c r="K28" i="1"/>
  <c r="K29" i="1"/>
  <c r="K30" i="1"/>
  <c r="K31" i="1"/>
  <c r="K32" i="1"/>
  <c r="K33" i="1"/>
  <c r="K34" i="1"/>
  <c r="K35" i="1"/>
  <c r="K25" i="1"/>
  <c r="G30" i="1" l="1"/>
  <c r="H30" i="1"/>
  <c r="G35" i="1"/>
  <c r="H35" i="1"/>
  <c r="G29" i="1"/>
  <c r="H29" i="1"/>
  <c r="G28" i="1"/>
  <c r="H28" i="1"/>
  <c r="G34" i="1"/>
  <c r="H34" i="1"/>
  <c r="G27" i="1"/>
  <c r="H27" i="1"/>
  <c r="G25" i="1"/>
  <c r="H25" i="1"/>
  <c r="G33" i="1"/>
  <c r="H33" i="1"/>
  <c r="G32" i="1"/>
  <c r="H32" i="1"/>
  <c r="G26" i="1"/>
  <c r="H26" i="1"/>
  <c r="G31" i="1"/>
  <c r="H31" i="1"/>
  <c r="G38" i="1"/>
  <c r="H38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39" i="1"/>
  <c r="K40" i="1"/>
  <c r="K41" i="1"/>
  <c r="K42" i="1"/>
  <c r="K43" i="1"/>
  <c r="K44" i="1"/>
  <c r="K45" i="1"/>
  <c r="K46" i="1"/>
  <c r="K47" i="1"/>
  <c r="K48" i="1"/>
  <c r="K10" i="1"/>
  <c r="G42" i="1" l="1"/>
  <c r="H42" i="1"/>
  <c r="G22" i="1"/>
  <c r="H22" i="1"/>
  <c r="G15" i="1"/>
  <c r="H15" i="1"/>
  <c r="G21" i="1"/>
  <c r="H21" i="1"/>
  <c r="G46" i="1"/>
  <c r="H46" i="1"/>
  <c r="G40" i="1"/>
  <c r="H40" i="1"/>
  <c r="G20" i="1"/>
  <c r="H20" i="1"/>
  <c r="G13" i="1"/>
  <c r="H13" i="1"/>
  <c r="G41" i="1"/>
  <c r="H41" i="1"/>
  <c r="H10" i="1"/>
  <c r="G10" i="1"/>
  <c r="G45" i="1"/>
  <c r="H45" i="1"/>
  <c r="G39" i="1"/>
  <c r="H39" i="1"/>
  <c r="G19" i="1"/>
  <c r="H19" i="1"/>
  <c r="G12" i="1"/>
  <c r="H12" i="1"/>
  <c r="G44" i="1"/>
  <c r="H44" i="1"/>
  <c r="G14" i="1"/>
  <c r="H14" i="1"/>
  <c r="G48" i="1"/>
  <c r="H48" i="1"/>
  <c r="G24" i="1"/>
  <c r="H24" i="1"/>
  <c r="G18" i="1"/>
  <c r="H18" i="1"/>
  <c r="G47" i="1"/>
  <c r="H47" i="1"/>
  <c r="G43" i="1"/>
  <c r="H43" i="1"/>
  <c r="G23" i="1"/>
  <c r="H23" i="1"/>
  <c r="G16" i="1"/>
  <c r="H16" i="1"/>
  <c r="G11" i="1"/>
  <c r="H11" i="1"/>
  <c r="H59" i="1"/>
  <c r="H62" i="1"/>
  <c r="H63" i="1"/>
  <c r="I25" i="1"/>
  <c r="I26" i="1"/>
  <c r="H49" i="1" l="1"/>
  <c r="G49" i="1"/>
  <c r="H102" i="1"/>
  <c r="H68" i="1"/>
  <c r="H69" i="1"/>
  <c r="H103" i="1" l="1"/>
  <c r="H73" i="1"/>
  <c r="H74" i="1"/>
  <c r="H75" i="1"/>
  <c r="H66" i="1"/>
  <c r="H67" i="1"/>
  <c r="I11" i="1"/>
  <c r="I41" i="1" l="1"/>
  <c r="H93" i="1" l="1"/>
  <c r="H92" i="1"/>
  <c r="H91" i="1"/>
  <c r="H76" i="1" l="1"/>
  <c r="H72" i="1"/>
  <c r="I42" i="1"/>
  <c r="I27" i="1"/>
  <c r="I10" i="1"/>
  <c r="H104" i="1" l="1"/>
  <c r="H97" i="1"/>
  <c r="H77" i="1"/>
  <c r="H78" i="1"/>
  <c r="H70" i="1"/>
  <c r="H64" i="1"/>
  <c r="I28" i="1"/>
  <c r="I16" i="1" l="1"/>
  <c r="I12" i="1"/>
  <c r="I13" i="1"/>
  <c r="H71" i="1" l="1"/>
  <c r="H81" i="1"/>
  <c r="I14" i="1"/>
  <c r="I18" i="1"/>
  <c r="I15" i="1" l="1"/>
  <c r="I29" i="1"/>
  <c r="I19" i="1"/>
  <c r="I20" i="1"/>
  <c r="I21" i="1"/>
  <c r="I22" i="1"/>
  <c r="I23" i="1"/>
  <c r="I24" i="1"/>
  <c r="I31" i="1"/>
  <c r="I32" i="1"/>
  <c r="I33" i="1"/>
  <c r="I34" i="1"/>
  <c r="I30" i="1"/>
  <c r="I35" i="1"/>
  <c r="I38" i="1"/>
  <c r="I39" i="1"/>
  <c r="I40" i="1"/>
  <c r="I43" i="1"/>
  <c r="I44" i="1"/>
  <c r="I45" i="1"/>
  <c r="I46" i="1"/>
  <c r="I47" i="1"/>
  <c r="I48" i="1"/>
  <c r="I49" i="1" l="1"/>
  <c r="H116" i="1"/>
  <c r="G116" i="1"/>
  <c r="H115" i="1"/>
  <c r="G115" i="1"/>
  <c r="H114" i="1"/>
  <c r="H113" i="1"/>
  <c r="H100" i="1"/>
  <c r="H99" i="1"/>
  <c r="H98" i="1"/>
  <c r="H90" i="1"/>
  <c r="H96" i="1"/>
  <c r="H95" i="1"/>
  <c r="H94" i="1"/>
  <c r="H105" i="1"/>
  <c r="H88" i="1"/>
  <c r="H87" i="1"/>
  <c r="H89" i="1"/>
  <c r="H86" i="1"/>
  <c r="H80" i="1"/>
  <c r="H101" i="1"/>
  <c r="H58" i="1"/>
  <c r="G58" i="1"/>
  <c r="H84" i="1"/>
  <c r="H83" i="1"/>
  <c r="H79" i="1"/>
  <c r="H117" i="1" l="1"/>
  <c r="H119" i="1" l="1"/>
</calcChain>
</file>

<file path=xl/sharedStrings.xml><?xml version="1.0" encoding="utf-8"?>
<sst xmlns="http://schemas.openxmlformats.org/spreadsheetml/2006/main" count="162" uniqueCount="135">
  <si>
    <t>50 ml</t>
  </si>
  <si>
    <t>200 ml</t>
  </si>
  <si>
    <t>100 ml</t>
  </si>
  <si>
    <t>Colvita 120</t>
  </si>
  <si>
    <t>Colvita 60</t>
  </si>
  <si>
    <t>ColDeKa</t>
  </si>
  <si>
    <t>15 ml</t>
  </si>
  <si>
    <t>75 ml</t>
  </si>
  <si>
    <t>250 ml</t>
  </si>
  <si>
    <t>300 ml</t>
  </si>
  <si>
    <t>Axanta</t>
  </si>
  <si>
    <t>Skrypt  szkoleniowy "ZESZYT SZKOLENIOWY NR 2"</t>
  </si>
  <si>
    <t xml:space="preserve">Plakat "Kolagen + Kosmetyki " - wersja polska 59x42 cm </t>
  </si>
  <si>
    <t>Opłata za dostęp do Strefy Menedżera</t>
  </si>
  <si>
    <t>Koszt wysyłki (dla zam. poniżej 2600 pkt)</t>
  </si>
  <si>
    <t>Rabat 42%</t>
  </si>
  <si>
    <t>Kuracja Anti-Age COLWAY 3 szt.</t>
  </si>
  <si>
    <t>Tester Peeling  50 ml</t>
  </si>
  <si>
    <t>TAK / NIE</t>
  </si>
  <si>
    <t>zamowienia@colway.pl</t>
  </si>
  <si>
    <t>Colamina</t>
  </si>
  <si>
    <t>ul. Hippiczna 2, 84-207 Koleczkowo                           tel./fax (058) 676-20-27 wewn. 11</t>
  </si>
  <si>
    <t>GanoCord</t>
  </si>
  <si>
    <t>ORACol</t>
  </si>
  <si>
    <t>150 ml</t>
  </si>
  <si>
    <t>Date</t>
  </si>
  <si>
    <t>First name last name</t>
  </si>
  <si>
    <t>ID Menager</t>
  </si>
  <si>
    <t>Payment method</t>
  </si>
  <si>
    <t xml:space="preserve">Method of delivery </t>
  </si>
  <si>
    <t>ASSORTMENT</t>
  </si>
  <si>
    <t>CAPACITY</t>
  </si>
  <si>
    <t>QUANTITY</t>
  </si>
  <si>
    <t>RETAIL  UNIT PRICE [PLN]</t>
  </si>
  <si>
    <t>Natural Collagen PLATINUM</t>
  </si>
  <si>
    <t>Natural Collagen SILVER</t>
  </si>
  <si>
    <t>Natural Collagen GRAPHITE</t>
  </si>
  <si>
    <t>Vitamin C-olway</t>
  </si>
  <si>
    <t>Hair Thickening Shampoo</t>
  </si>
  <si>
    <t xml:space="preserve">Hair Thickening Conditioner </t>
  </si>
  <si>
    <t>Slimming Serum</t>
  </si>
  <si>
    <t>Elixir of dr Słoń</t>
  </si>
  <si>
    <t>Gold Set Atelo COLWAY</t>
  </si>
  <si>
    <t>Total GROSS value for trade goods and promotional materials</t>
  </si>
  <si>
    <t>Please, issue an invoice and                   attach it to the parcel</t>
  </si>
  <si>
    <t>Manager's signature</t>
  </si>
  <si>
    <t>REMARKS</t>
  </si>
  <si>
    <t>Total</t>
  </si>
  <si>
    <t>Thermal protection - large (styro-box and ice pack)</t>
  </si>
  <si>
    <t>Thermal protection - small (styro-box and ice pack)</t>
  </si>
  <si>
    <t>Silver Manager Medal</t>
  </si>
  <si>
    <t>Tester Tonic  50ml</t>
  </si>
  <si>
    <t>Tester day moisturizing cream 50 ml</t>
  </si>
  <si>
    <t>Tester night regenerating cream  50 ml</t>
  </si>
  <si>
    <t>Cellular Atelowater</t>
  </si>
  <si>
    <t>PROMOTIONAL MATERIALS</t>
  </si>
  <si>
    <t>UNIT PRICE</t>
  </si>
  <si>
    <t xml:space="preserve">QUANTITY </t>
  </si>
  <si>
    <t>VALUE</t>
  </si>
  <si>
    <t>Multilanguage leaflet "COLVITA + Vitamin C-OLWAY" 50 pieces.</t>
  </si>
  <si>
    <t>Cosmetic leaflet - 50 pieces</t>
  </si>
  <si>
    <t>Academic publication by prof. Batieczko - Polish language version</t>
  </si>
  <si>
    <t>Academic publication by prof. Batieczko - Russian language version</t>
  </si>
  <si>
    <t>Academic publication by prof. Batieczko - English language version</t>
  </si>
  <si>
    <t>A block of members contract forms</t>
  </si>
  <si>
    <t>A block of distributor contract forms</t>
  </si>
  <si>
    <t>A block of manager contract forms</t>
  </si>
  <si>
    <t>Tester day moisturizing cream 1,1 ml (10 pieces)</t>
  </si>
  <si>
    <t>Tester night regenerating cream 1,1 ml (10 pieces)</t>
  </si>
  <si>
    <t>Tester Natural Collagen 1,1 ml (10 pieces)</t>
  </si>
  <si>
    <r>
      <t>Atelocream MC</t>
    </r>
    <r>
      <rPr>
        <vertAlign val="superscript"/>
        <sz val="10"/>
        <color rgb="FF002142"/>
        <rFont val="Verdana"/>
        <family val="2"/>
        <charset val="238"/>
      </rPr>
      <t xml:space="preserve">2 </t>
    </r>
  </si>
  <si>
    <t>Tester Atelocream MC2 1,1 ml (10 pieces)</t>
  </si>
  <si>
    <t>Book Vitamin C-olway (PL)</t>
  </si>
  <si>
    <t>Elegant paper bag</t>
  </si>
  <si>
    <t>Small plastic bags (50 pieces)  29x40  cm</t>
  </si>
  <si>
    <t>Advertising leaflet "Atelokolagen" PL - (50 pieces)</t>
  </si>
  <si>
    <t>Atelomask for night</t>
  </si>
  <si>
    <t>120 ml</t>
  </si>
  <si>
    <t>BabyCol</t>
  </si>
  <si>
    <t>60 capsules</t>
  </si>
  <si>
    <t>100 capsules</t>
  </si>
  <si>
    <t>120 capsules</t>
  </si>
  <si>
    <t>60 pills</t>
  </si>
  <si>
    <t>30 + 15 ml</t>
  </si>
  <si>
    <t>Advertising leaflet "Cellular Atelowater" PL (50 pieces)</t>
  </si>
  <si>
    <t>Advertising leaflet "Multi-Correcting Atelocream" PL (50 pieces)</t>
  </si>
  <si>
    <t>Informator of COLWAY Products(PL)</t>
  </si>
  <si>
    <t>Business briefcase</t>
  </si>
  <si>
    <t>Stickers "COLWAY" White background
White background</t>
  </si>
  <si>
    <t xml:space="preserve">Blue Diamond Cream </t>
  </si>
  <si>
    <t>Advertising leaflet "Blue Diamond Cream" PL (50 pieces)</t>
  </si>
  <si>
    <t>Advertising leaflet "Atelomask for night" PL (50 pieces)</t>
  </si>
  <si>
    <t>Advertising leaflet "Atelokolagen COLWAY" PL (50 pieces)</t>
  </si>
  <si>
    <t>Advertising leaflet "Atelocream MC2 " PL (50 pieces)</t>
  </si>
  <si>
    <t>Multilanguage leaflet "kolagen" PL-ENG (50 pieces)</t>
  </si>
  <si>
    <t>Tester Blue Diamond 5 ml</t>
  </si>
  <si>
    <t>Tester Atelokolagen COLWAY 1,1 ml (10 pieces)</t>
  </si>
  <si>
    <t xml:space="preserve"> Pearl Atelocollagen</t>
  </si>
  <si>
    <t>Atelocollagen COLWAY</t>
  </si>
  <si>
    <t>Ateloliquid Make Up Remover</t>
  </si>
  <si>
    <t xml:space="preserve">Eye Tensioning Set </t>
  </si>
  <si>
    <t>Eye Contour Collagen Elixir</t>
  </si>
  <si>
    <t>Collagen Wash Gel</t>
  </si>
  <si>
    <t>20 pcs.</t>
  </si>
  <si>
    <t>Collagen Wet Wipes</t>
  </si>
  <si>
    <t>Tester Atelomask for night 1,1 ml (10 pieces)</t>
  </si>
  <si>
    <t>Gold Line Atelo-COLWAY folder (PL)</t>
  </si>
  <si>
    <t>Cosmetic Classic Line folder (PL)</t>
  </si>
  <si>
    <t>Colaceum</t>
  </si>
  <si>
    <t>Blue Diamond Peeling</t>
  </si>
  <si>
    <t>LunaCol</t>
  </si>
  <si>
    <t>DetoCol</t>
  </si>
  <si>
    <t>90 capsules</t>
  </si>
  <si>
    <t>DetoCol folder (PL)</t>
  </si>
  <si>
    <t>LunaCol folder (PL)</t>
  </si>
  <si>
    <t>netto</t>
  </si>
  <si>
    <t>POINT VALUE</t>
  </si>
  <si>
    <t>Herbaceum Balsam</t>
  </si>
  <si>
    <t>Colway SPA(PL)</t>
  </si>
  <si>
    <t>Office folder (PL)</t>
  </si>
  <si>
    <t>Pill Box Organizer Case "Ask me about COLWAY"(PL)</t>
  </si>
  <si>
    <t>Cotton Bag - "Ask me about COLWAY"(PL)</t>
  </si>
  <si>
    <t>Notebook A5 (PL)</t>
  </si>
  <si>
    <t>Pen - "Ask me about COLWAY"(PL)</t>
  </si>
  <si>
    <t>Bottle - "Ask me about COLWAY"(PL)</t>
  </si>
  <si>
    <t>Supplement folder (PL)</t>
  </si>
  <si>
    <t>Multilanguage leaflet "kolagen" DE-RUS (50 pieces)</t>
  </si>
  <si>
    <t>A complement of information and promotion materials - blue course book(PL)</t>
  </si>
  <si>
    <t>Training script no.1(PL)</t>
  </si>
  <si>
    <t>Training script no.4(PL)</t>
  </si>
  <si>
    <t xml:space="preserve">Stickers "COLWAY" </t>
  </si>
  <si>
    <t>18 ml</t>
  </si>
  <si>
    <t>Blue Diamond Spectrum</t>
  </si>
  <si>
    <t>45 ml</t>
  </si>
  <si>
    <t>Collagen VEGE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</si>
</sst>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164" formatCode="#,##0.00&quot; zł&quot;"/>
    <numFmt numFmtId="165" formatCode="#,##0.00\ &quot;zł&quot;"/>
    <numFmt numFmtId="166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2142"/>
      <name val="Verdana"/>
      <family val="2"/>
      <charset val="238"/>
    </font>
    <font>
      <sz val="10"/>
      <color rgb="FF002142"/>
      <name val="Verdana"/>
      <family val="2"/>
      <charset val="238"/>
    </font>
    <font>
      <u/>
      <sz val="10"/>
      <color rgb="FF002142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1"/>
      <color rgb="FF002142"/>
      <name val="Verdana"/>
      <family val="2"/>
      <charset val="238"/>
    </font>
    <font>
      <b/>
      <sz val="12"/>
      <color rgb="FF002142"/>
      <name val="Verdana"/>
      <family val="2"/>
      <charset val="238"/>
    </font>
    <font>
      <sz val="11"/>
      <color rgb="FF002142"/>
      <name val="Verdana"/>
      <family val="2"/>
      <charset val="238"/>
    </font>
    <font>
      <sz val="12"/>
      <color rgb="FF002142"/>
      <name val="Verdana"/>
      <family val="2"/>
      <charset val="238"/>
    </font>
    <font>
      <vertAlign val="superscript"/>
      <sz val="10"/>
      <color rgb="FF002142"/>
      <name val="Verdana"/>
      <family val="2"/>
      <charset val="238"/>
    </font>
    <font>
      <b/>
      <sz val="9"/>
      <color rgb="FF002142"/>
      <name val="Verdana"/>
      <family val="2"/>
      <charset val="238"/>
    </font>
    <font>
      <b/>
      <sz val="8"/>
      <color rgb="FF002142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3">
    <xf numFmtId="0" fontId="0" fillId="0" borderId="0" xfId="0"/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3" fillId="3" borderId="25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166" fontId="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vertical="center"/>
      <protection locked="0"/>
    </xf>
    <xf numFmtId="0" fontId="3" fillId="3" borderId="6" xfId="0" applyNumberFormat="1" applyFont="1" applyFill="1" applyBorder="1" applyAlignment="1" applyProtection="1">
      <alignment vertical="center"/>
      <protection locked="0"/>
    </xf>
    <xf numFmtId="0" fontId="9" fillId="2" borderId="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  <protection locked="0"/>
    </xf>
    <xf numFmtId="165" fontId="6" fillId="5" borderId="31" xfId="0" applyNumberFormat="1" applyFont="1" applyFill="1" applyBorder="1" applyAlignment="1" applyProtection="1">
      <alignment horizontal="center" vertical="center"/>
    </xf>
    <xf numFmtId="164" fontId="2" fillId="5" borderId="32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165" fontId="3" fillId="3" borderId="35" xfId="0" applyNumberFormat="1" applyFont="1" applyFill="1" applyBorder="1" applyAlignment="1" applyProtection="1">
      <alignment horizontal="center" vertical="center"/>
    </xf>
    <xf numFmtId="0" fontId="6" fillId="5" borderId="32" xfId="0" applyFont="1" applyFill="1" applyBorder="1" applyAlignment="1" applyProtection="1">
      <alignment horizontal="center" vertical="center" wrapText="1"/>
    </xf>
    <xf numFmtId="165" fontId="3" fillId="3" borderId="11" xfId="0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165" fontId="3" fillId="3" borderId="23" xfId="0" applyNumberFormat="1" applyFont="1" applyFill="1" applyBorder="1" applyAlignment="1" applyProtection="1">
      <alignment horizontal="center" vertical="center"/>
    </xf>
    <xf numFmtId="1" fontId="3" fillId="3" borderId="32" xfId="0" applyNumberFormat="1" applyFont="1" applyFill="1" applyBorder="1" applyAlignment="1" applyProtection="1">
      <alignment horizontal="center" vertical="center"/>
      <protection locked="0"/>
    </xf>
    <xf numFmtId="2" fontId="3" fillId="3" borderId="23" xfId="0" applyNumberFormat="1" applyFont="1" applyFill="1" applyBorder="1" applyAlignment="1" applyProtection="1">
      <alignment horizontal="center" vertical="center"/>
    </xf>
    <xf numFmtId="4" fontId="3" fillId="3" borderId="39" xfId="0" applyNumberFormat="1" applyFont="1" applyFill="1" applyBorder="1" applyAlignment="1" applyProtection="1">
      <alignment horizontal="center" vertical="center"/>
    </xf>
    <xf numFmtId="4" fontId="3" fillId="3" borderId="11" xfId="0" applyNumberFormat="1" applyFont="1" applyFill="1" applyBorder="1" applyAlignment="1" applyProtection="1">
      <alignment horizontal="center" vertical="center"/>
    </xf>
    <xf numFmtId="2" fontId="3" fillId="3" borderId="33" xfId="0" applyNumberFormat="1" applyFont="1" applyFill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6" fillId="5" borderId="44" xfId="0" applyNumberFormat="1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/>
    </xf>
    <xf numFmtId="165" fontId="3" fillId="3" borderId="1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11" fillId="5" borderId="36" xfId="0" applyFont="1" applyFill="1" applyBorder="1" applyAlignment="1" applyProtection="1">
      <alignment vertical="center" wrapText="1"/>
    </xf>
    <xf numFmtId="9" fontId="6" fillId="5" borderId="4" xfId="0" applyNumberFormat="1" applyFont="1" applyFill="1" applyBorder="1" applyAlignment="1" applyProtection="1">
      <alignment horizontal="center" vertical="center" wrapText="1"/>
    </xf>
    <xf numFmtId="2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165" fontId="3" fillId="3" borderId="34" xfId="0" applyNumberFormat="1" applyFont="1" applyFill="1" applyBorder="1" applyAlignment="1" applyProtection="1">
      <alignment horizontal="center" vertical="center"/>
    </xf>
    <xf numFmtId="165" fontId="3" fillId="3" borderId="3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vertical="center" wrapText="1"/>
    </xf>
    <xf numFmtId="0" fontId="6" fillId="5" borderId="37" xfId="0" applyFont="1" applyFill="1" applyBorder="1" applyAlignment="1" applyProtection="1">
      <alignment horizontal="center" vertical="center" wrapText="1"/>
    </xf>
    <xf numFmtId="1" fontId="3" fillId="4" borderId="31" xfId="0" applyNumberFormat="1" applyFont="1" applyFill="1" applyBorder="1" applyAlignment="1" applyProtection="1">
      <alignment horizontal="center" vertical="center"/>
      <protection locked="0"/>
    </xf>
    <xf numFmtId="2" fontId="3" fillId="3" borderId="22" xfId="0" applyNumberFormat="1" applyFont="1" applyFill="1" applyBorder="1" applyAlignment="1" applyProtection="1">
      <alignment horizontal="center" vertical="center"/>
    </xf>
    <xf numFmtId="2" fontId="3" fillId="3" borderId="12" xfId="0" applyNumberFormat="1" applyFont="1" applyFill="1" applyBorder="1" applyAlignment="1" applyProtection="1">
      <alignment vertical="center" wrapText="1"/>
      <protection locked="0"/>
    </xf>
    <xf numFmtId="2" fontId="6" fillId="5" borderId="45" xfId="0" applyNumberFormat="1" applyFont="1" applyFill="1" applyBorder="1" applyAlignment="1" applyProtection="1">
      <alignment vertical="center" wrapText="1"/>
    </xf>
    <xf numFmtId="2" fontId="6" fillId="5" borderId="43" xfId="0" applyNumberFormat="1" applyFont="1" applyFill="1" applyBorder="1" applyAlignment="1" applyProtection="1">
      <alignment horizontal="center" vertical="center" wrapText="1"/>
    </xf>
    <xf numFmtId="165" fontId="3" fillId="3" borderId="34" xfId="0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4" fontId="3" fillId="3" borderId="53" xfId="0" applyNumberFormat="1" applyFont="1" applyFill="1" applyBorder="1" applyAlignment="1" applyProtection="1">
      <alignment horizontal="center" vertical="center"/>
    </xf>
    <xf numFmtId="4" fontId="3" fillId="3" borderId="25" xfId="0" applyNumberFormat="1" applyFont="1" applyFill="1" applyBorder="1" applyAlignment="1" applyProtection="1">
      <alignment horizontal="center" vertical="center"/>
    </xf>
    <xf numFmtId="4" fontId="3" fillId="3" borderId="14" xfId="0" applyNumberFormat="1" applyFont="1" applyFill="1" applyBorder="1" applyAlignment="1" applyProtection="1">
      <alignment horizontal="center" vertical="center"/>
    </xf>
    <xf numFmtId="165" fontId="3" fillId="3" borderId="21" xfId="0" applyNumberFormat="1" applyFont="1" applyFill="1" applyBorder="1" applyAlignment="1" applyProtection="1">
      <alignment horizontal="center" vertical="center"/>
    </xf>
    <xf numFmtId="165" fontId="3" fillId="3" borderId="7" xfId="0" applyNumberFormat="1" applyFont="1" applyFill="1" applyBorder="1" applyAlignment="1" applyProtection="1">
      <alignment horizontal="center" vertical="center"/>
    </xf>
    <xf numFmtId="165" fontId="3" fillId="3" borderId="8" xfId="0" applyNumberFormat="1" applyFont="1" applyFill="1" applyBorder="1" applyAlignment="1" applyProtection="1">
      <alignment horizontal="center" vertical="center"/>
    </xf>
    <xf numFmtId="165" fontId="3" fillId="3" borderId="9" xfId="0" applyNumberFormat="1" applyFont="1" applyFill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2" fontId="3" fillId="6" borderId="8" xfId="0" applyNumberFormat="1" applyFont="1" applyFill="1" applyBorder="1" applyAlignment="1" applyProtection="1">
      <alignment horizontal="center" vertical="center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1" fontId="3" fillId="6" borderId="55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</xf>
    <xf numFmtId="165" fontId="3" fillId="3" borderId="34" xfId="0" applyNumberFormat="1" applyFont="1" applyFill="1" applyBorder="1" applyAlignment="1" applyProtection="1">
      <alignment horizontal="center" vertical="center"/>
    </xf>
    <xf numFmtId="8" fontId="3" fillId="3" borderId="34" xfId="0" applyNumberFormat="1" applyFont="1" applyFill="1" applyBorder="1" applyAlignment="1" applyProtection="1">
      <alignment horizontal="center" vertical="center" wrapText="1"/>
    </xf>
    <xf numFmtId="8" fontId="3" fillId="3" borderId="49" xfId="0" applyNumberFormat="1" applyFont="1" applyFill="1" applyBorder="1" applyAlignment="1" applyProtection="1">
      <alignment horizontal="center" vertical="center" wrapText="1"/>
    </xf>
    <xf numFmtId="165" fontId="3" fillId="3" borderId="34" xfId="0" applyNumberFormat="1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3" borderId="24" xfId="0" applyNumberFormat="1" applyFont="1" applyFill="1" applyBorder="1" applyAlignment="1" applyProtection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1" fontId="3" fillId="6" borderId="7" xfId="0" applyNumberFormat="1" applyFont="1" applyFill="1" applyBorder="1" applyAlignment="1" applyProtection="1">
      <alignment horizontal="center" vertical="center"/>
      <protection locked="0"/>
    </xf>
    <xf numFmtId="0" fontId="2" fillId="5" borderId="46" xfId="0" applyFont="1" applyFill="1" applyBorder="1" applyAlignment="1" applyProtection="1">
      <alignment horizontal="center" vertical="center"/>
    </xf>
    <xf numFmtId="0" fontId="2" fillId="5" borderId="51" xfId="0" applyFont="1" applyFill="1" applyBorder="1" applyAlignment="1" applyProtection="1">
      <alignment horizontal="center" vertical="center"/>
    </xf>
    <xf numFmtId="0" fontId="3" fillId="2" borderId="2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2" fontId="2" fillId="5" borderId="32" xfId="0" applyNumberFormat="1" applyFont="1" applyFill="1" applyBorder="1" applyAlignment="1" applyProtection="1">
      <alignment horizontal="center" vertical="center"/>
      <protection locked="0"/>
    </xf>
    <xf numFmtId="2" fontId="2" fillId="5" borderId="31" xfId="0" applyNumberFormat="1" applyFont="1" applyFill="1" applyBorder="1" applyAlignment="1" applyProtection="1">
      <alignment horizontal="center" vertical="center"/>
      <protection locked="0"/>
    </xf>
    <xf numFmtId="16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 applyAlignment="1" applyProtection="1">
      <alignment horizontal="center" vertical="center"/>
    </xf>
    <xf numFmtId="0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3" fillId="3" borderId="55" xfId="0" applyFont="1" applyFill="1" applyBorder="1" applyAlignment="1" applyProtection="1">
      <alignment horizontal="center" vertical="center"/>
    </xf>
    <xf numFmtId="0" fontId="7" fillId="3" borderId="47" xfId="0" applyNumberFormat="1" applyFont="1" applyFill="1" applyBorder="1" applyAlignment="1" applyProtection="1">
      <alignment horizontal="center" vertical="center"/>
    </xf>
    <xf numFmtId="0" fontId="7" fillId="3" borderId="52" xfId="0" applyNumberFormat="1" applyFont="1" applyFill="1" applyBorder="1" applyAlignment="1" applyProtection="1">
      <alignment horizontal="center" vertical="center"/>
    </xf>
    <xf numFmtId="0" fontId="7" fillId="3" borderId="48" xfId="0" applyNumberFormat="1" applyFont="1" applyFill="1" applyBorder="1" applyAlignment="1" applyProtection="1">
      <alignment horizontal="center" vertical="center"/>
    </xf>
    <xf numFmtId="1" fontId="3" fillId="6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165" fontId="3" fillId="3" borderId="49" xfId="0" applyNumberFormat="1" applyFont="1" applyFill="1" applyBorder="1" applyAlignment="1" applyProtection="1">
      <alignment horizontal="center" vertical="center" wrapText="1"/>
    </xf>
    <xf numFmtId="0" fontId="6" fillId="5" borderId="27" xfId="0" applyFont="1" applyFill="1" applyBorder="1" applyAlignment="1" applyProtection="1">
      <alignment horizontal="center" vertical="center"/>
    </xf>
    <xf numFmtId="0" fontId="8" fillId="5" borderId="28" xfId="0" applyFont="1" applyFill="1" applyBorder="1" applyAlignment="1" applyProtection="1">
      <alignment horizontal="center" vertical="center"/>
    </xf>
    <xf numFmtId="0" fontId="8" fillId="5" borderId="2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3" borderId="41" xfId="0" applyNumberFormat="1" applyFont="1" applyFill="1" applyBorder="1" applyAlignment="1" applyProtection="1">
      <alignment horizontal="center" vertical="center"/>
    </xf>
    <xf numFmtId="0" fontId="3" fillId="3" borderId="42" xfId="0" applyNumberFormat="1" applyFont="1" applyFill="1" applyBorder="1" applyAlignment="1" applyProtection="1">
      <alignment horizontal="center" vertical="center"/>
    </xf>
    <xf numFmtId="0" fontId="3" fillId="3" borderId="38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right" vertical="center" wrapText="1"/>
    </xf>
    <xf numFmtId="0" fontId="7" fillId="2" borderId="40" xfId="0" applyFont="1" applyFill="1" applyBorder="1" applyAlignment="1" applyProtection="1">
      <alignment horizontal="right" vertical="center" wrapText="1"/>
    </xf>
    <xf numFmtId="0" fontId="6" fillId="5" borderId="47" xfId="0" applyFont="1" applyFill="1" applyBorder="1" applyAlignment="1" applyProtection="1">
      <alignment horizontal="center" vertical="center" wrapText="1"/>
    </xf>
    <xf numFmtId="0" fontId="6" fillId="5" borderId="48" xfId="0" applyFont="1" applyFill="1" applyBorder="1" applyAlignment="1" applyProtection="1">
      <alignment horizontal="center" vertical="center" wrapText="1"/>
    </xf>
    <xf numFmtId="165" fontId="3" fillId="3" borderId="34" xfId="0" applyNumberFormat="1" applyFont="1" applyFill="1" applyBorder="1" applyAlignment="1" applyProtection="1">
      <alignment horizontal="center" vertical="center"/>
    </xf>
    <xf numFmtId="165" fontId="3" fillId="3" borderId="49" xfId="0" applyNumberFormat="1" applyFont="1" applyFill="1" applyBorder="1" applyAlignment="1" applyProtection="1">
      <alignment horizontal="center" vertical="center"/>
    </xf>
    <xf numFmtId="165" fontId="3" fillId="3" borderId="35" xfId="0" applyNumberFormat="1" applyFont="1" applyFill="1" applyBorder="1" applyAlignment="1" applyProtection="1">
      <alignment horizontal="center" vertical="center" wrapText="1"/>
    </xf>
    <xf numFmtId="165" fontId="3" fillId="3" borderId="50" xfId="0" applyNumberFormat="1" applyFont="1" applyFill="1" applyBorder="1" applyAlignment="1" applyProtection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0021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289252</xdr:colOff>
      <xdr:row>1</xdr:row>
      <xdr:rowOff>164588</xdr:rowOff>
    </xdr:from>
    <xdr:to>
      <xdr:col>1</xdr:col>
      <xdr:colOff>2409265</xdr:colOff>
      <xdr:row>4</xdr:row>
      <xdr:rowOff>201706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E951FFD2-50E9-4B0C-805F-3CC1B42852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89" b="25857"/>
        <a:stretch/>
      </xdr:blipFill>
      <xdr:spPr>
        <a:xfrm>
          <a:off x="681458" y="321470"/>
          <a:ext cx="2120013" cy="664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mowienia@colway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1"/>
  <sheetViews>
    <sheetView tabSelected="1" view="pageLayout" topLeftCell="A30" zoomScale="85" zoomScaleNormal="100" zoomScalePageLayoutView="85" workbookViewId="0">
      <selection activeCell="H51" sqref="H51"/>
    </sheetView>
  </sheetViews>
  <sheetFormatPr defaultColWidth="9" defaultRowHeight="12.75" x14ac:dyDescent="0.25"/>
  <cols>
    <col min="1" max="1" width="5.42578125" style="2" customWidth="1"/>
    <col min="2" max="2" width="39.42578125" style="1" customWidth="1"/>
    <col min="3" max="3" width="15.85546875" style="1" customWidth="1"/>
    <col min="4" max="4" width="12.85546875" style="1" customWidth="1"/>
    <col min="5" max="5" width="9.85546875" style="1" customWidth="1"/>
    <col min="6" max="6" width="11.5703125" style="1" customWidth="1"/>
    <col min="7" max="7" width="11.140625" style="1" hidden="1" customWidth="1"/>
    <col min="8" max="8" width="17.28515625" style="1" customWidth="1"/>
    <col min="9" max="9" width="24.85546875" style="1" customWidth="1"/>
    <col min="10" max="10" width="8.140625" style="2" hidden="1" customWidth="1"/>
    <col min="11" max="11" width="13.140625" style="2" hidden="1" customWidth="1"/>
    <col min="12" max="16384" width="9" style="2"/>
  </cols>
  <sheetData>
    <row r="2" spans="2:11" ht="14.25" customHeight="1" thickBot="1" x14ac:dyDescent="0.3">
      <c r="B2" s="133"/>
      <c r="C2" s="134" t="s">
        <v>21</v>
      </c>
      <c r="D2" s="134"/>
      <c r="E2" s="134"/>
    </row>
    <row r="3" spans="2:11" ht="18" customHeight="1" x14ac:dyDescent="0.25">
      <c r="B3" s="133"/>
      <c r="C3" s="134"/>
      <c r="D3" s="134"/>
      <c r="E3" s="134"/>
      <c r="F3" s="137" t="s">
        <v>26</v>
      </c>
      <c r="G3" s="138"/>
      <c r="H3" s="138"/>
      <c r="I3" s="10"/>
    </row>
    <row r="4" spans="2:11" ht="18" customHeight="1" x14ac:dyDescent="0.25">
      <c r="B4" s="133"/>
      <c r="C4" s="134"/>
      <c r="D4" s="134"/>
      <c r="E4" s="134"/>
      <c r="F4" s="131" t="s">
        <v>27</v>
      </c>
      <c r="G4" s="132"/>
      <c r="H4" s="132"/>
      <c r="I4" s="11"/>
    </row>
    <row r="5" spans="2:11" ht="17.25" customHeight="1" x14ac:dyDescent="0.25">
      <c r="B5" s="133"/>
      <c r="C5" s="134"/>
      <c r="D5" s="134"/>
      <c r="E5" s="134"/>
      <c r="F5" s="131" t="s">
        <v>25</v>
      </c>
      <c r="G5" s="132"/>
      <c r="H5" s="132"/>
      <c r="I5" s="12"/>
    </row>
    <row r="6" spans="2:11" ht="18" customHeight="1" x14ac:dyDescent="0.25">
      <c r="B6" s="3"/>
      <c r="C6" s="139" t="s">
        <v>19</v>
      </c>
      <c r="D6" s="133"/>
      <c r="E6" s="140"/>
      <c r="F6" s="131" t="s">
        <v>28</v>
      </c>
      <c r="G6" s="132"/>
      <c r="H6" s="132"/>
      <c r="I6" s="13"/>
    </row>
    <row r="7" spans="2:11" ht="20.25" customHeight="1" thickBot="1" x14ac:dyDescent="0.3">
      <c r="F7" s="135" t="s">
        <v>29</v>
      </c>
      <c r="G7" s="136"/>
      <c r="H7" s="136"/>
      <c r="I7" s="14"/>
    </row>
    <row r="8" spans="2:11" ht="2.25" customHeight="1" thickBot="1" x14ac:dyDescent="0.3"/>
    <row r="9" spans="2:11" ht="28.5" customHeight="1" thickBot="1" x14ac:dyDescent="0.3">
      <c r="B9" s="24" t="s">
        <v>30</v>
      </c>
      <c r="C9" s="24" t="s">
        <v>31</v>
      </c>
      <c r="D9" s="146" t="s">
        <v>33</v>
      </c>
      <c r="E9" s="147"/>
      <c r="F9" s="42" t="s">
        <v>32</v>
      </c>
      <c r="G9" s="57" t="s">
        <v>116</v>
      </c>
      <c r="H9" s="57" t="s">
        <v>116</v>
      </c>
      <c r="I9" s="43">
        <v>0.42</v>
      </c>
      <c r="J9" s="56" t="s">
        <v>15</v>
      </c>
      <c r="K9" s="2" t="s">
        <v>115</v>
      </c>
    </row>
    <row r="10" spans="2:11" ht="16.5" customHeight="1" thickBot="1" x14ac:dyDescent="0.3">
      <c r="B10" s="26" t="s">
        <v>97</v>
      </c>
      <c r="C10" s="47" t="s">
        <v>77</v>
      </c>
      <c r="D10" s="82">
        <v>287</v>
      </c>
      <c r="E10" s="127"/>
      <c r="F10" s="72"/>
      <c r="G10" s="60">
        <f>ROUND(SUM((K10*F10)/1.15),2)</f>
        <v>0</v>
      </c>
      <c r="H10" s="60">
        <f>ROUND(SUM((K10*F10)/1.15),2)</f>
        <v>0</v>
      </c>
      <c r="I10" s="25">
        <f t="shared" ref="I10:I14" si="0">D10*J10*F10</f>
        <v>0</v>
      </c>
      <c r="J10" s="2">
        <v>0.57999999999999996</v>
      </c>
      <c r="K10" s="53">
        <f>ROUND(D10/1.23,2)</f>
        <v>233.33</v>
      </c>
    </row>
    <row r="11" spans="2:11" ht="16.5" customHeight="1" thickBot="1" x14ac:dyDescent="0.3">
      <c r="B11" s="26" t="s">
        <v>76</v>
      </c>
      <c r="C11" s="47" t="s">
        <v>77</v>
      </c>
      <c r="D11" s="82">
        <v>227</v>
      </c>
      <c r="E11" s="127"/>
      <c r="F11" s="72"/>
      <c r="G11" s="60">
        <f t="shared" ref="G11:G48" si="1">ROUND(SUM((K11*F11)/1.15),2)</f>
        <v>0</v>
      </c>
      <c r="H11" s="60">
        <f t="shared" ref="H11:H48" si="2">ROUND(SUM((K11*F11)/1.15),2)</f>
        <v>0</v>
      </c>
      <c r="I11" s="25">
        <f t="shared" ref="I11" si="3">D11*J11*F11</f>
        <v>0</v>
      </c>
      <c r="J11" s="2">
        <v>0.57999999999999996</v>
      </c>
      <c r="K11" s="53">
        <f t="shared" ref="K11:K48" si="4">ROUND(D11/1.23,2)</f>
        <v>184.55</v>
      </c>
    </row>
    <row r="12" spans="2:11" ht="13.5" thickBot="1" x14ac:dyDescent="0.3">
      <c r="B12" s="26" t="s">
        <v>54</v>
      </c>
      <c r="C12" s="47" t="s">
        <v>24</v>
      </c>
      <c r="D12" s="82">
        <v>127</v>
      </c>
      <c r="E12" s="127"/>
      <c r="F12" s="72"/>
      <c r="G12" s="60">
        <f t="shared" si="1"/>
        <v>0</v>
      </c>
      <c r="H12" s="60">
        <f t="shared" si="2"/>
        <v>0</v>
      </c>
      <c r="I12" s="25">
        <f t="shared" si="0"/>
        <v>0</v>
      </c>
      <c r="J12" s="2">
        <v>0.57999999999999996</v>
      </c>
      <c r="K12" s="53">
        <f t="shared" si="4"/>
        <v>103.25</v>
      </c>
    </row>
    <row r="13" spans="2:11" ht="15.75" thickBot="1" x14ac:dyDescent="0.3">
      <c r="B13" s="26" t="s">
        <v>70</v>
      </c>
      <c r="C13" s="47" t="s">
        <v>0</v>
      </c>
      <c r="D13" s="82">
        <v>237</v>
      </c>
      <c r="E13" s="127"/>
      <c r="F13" s="72"/>
      <c r="G13" s="60">
        <f t="shared" si="1"/>
        <v>0</v>
      </c>
      <c r="H13" s="60">
        <f t="shared" si="2"/>
        <v>0</v>
      </c>
      <c r="I13" s="25">
        <f t="shared" si="0"/>
        <v>0</v>
      </c>
      <c r="J13" s="2">
        <v>0.57999999999999996</v>
      </c>
      <c r="K13" s="53">
        <f t="shared" si="4"/>
        <v>192.68</v>
      </c>
    </row>
    <row r="14" spans="2:11" ht="13.5" thickBot="1" x14ac:dyDescent="0.3">
      <c r="B14" s="26" t="s">
        <v>98</v>
      </c>
      <c r="C14" s="47" t="s">
        <v>0</v>
      </c>
      <c r="D14" s="82">
        <v>287</v>
      </c>
      <c r="E14" s="127"/>
      <c r="F14" s="72"/>
      <c r="G14" s="60">
        <f t="shared" si="1"/>
        <v>0</v>
      </c>
      <c r="H14" s="60">
        <f t="shared" si="2"/>
        <v>0</v>
      </c>
      <c r="I14" s="25">
        <f t="shared" si="0"/>
        <v>0</v>
      </c>
      <c r="J14" s="2">
        <v>0.57999999999999996</v>
      </c>
      <c r="K14" s="53">
        <f t="shared" si="4"/>
        <v>233.33</v>
      </c>
    </row>
    <row r="15" spans="2:11" ht="13.5" thickBot="1" x14ac:dyDescent="0.3">
      <c r="B15" s="26" t="s">
        <v>99</v>
      </c>
      <c r="C15" s="47" t="s">
        <v>9</v>
      </c>
      <c r="D15" s="80">
        <v>67</v>
      </c>
      <c r="E15" s="81"/>
      <c r="F15" s="72"/>
      <c r="G15" s="60">
        <f t="shared" si="1"/>
        <v>0</v>
      </c>
      <c r="H15" s="60">
        <f t="shared" si="2"/>
        <v>0</v>
      </c>
      <c r="I15" s="25">
        <f t="shared" ref="I15" si="5">D15*J15*F15</f>
        <v>0</v>
      </c>
      <c r="J15" s="2">
        <v>0.57999999999999996</v>
      </c>
      <c r="K15" s="53">
        <f t="shared" si="4"/>
        <v>54.47</v>
      </c>
    </row>
    <row r="16" spans="2:11" ht="13.5" thickBot="1" x14ac:dyDescent="0.3">
      <c r="B16" s="26" t="s">
        <v>42</v>
      </c>
      <c r="C16" s="47"/>
      <c r="D16" s="82">
        <v>627</v>
      </c>
      <c r="E16" s="127"/>
      <c r="F16" s="72"/>
      <c r="G16" s="60">
        <f t="shared" si="1"/>
        <v>0</v>
      </c>
      <c r="H16" s="60">
        <f t="shared" si="2"/>
        <v>0</v>
      </c>
      <c r="I16" s="25">
        <f>D16*J16*F16</f>
        <v>0</v>
      </c>
      <c r="J16" s="2">
        <v>0.57999999999999996</v>
      </c>
      <c r="K16" s="53">
        <f t="shared" si="4"/>
        <v>509.76</v>
      </c>
    </row>
    <row r="17" spans="2:11" ht="15.75" thickBot="1" x14ac:dyDescent="0.3">
      <c r="B17" s="26" t="s">
        <v>134</v>
      </c>
      <c r="C17" s="78" t="s">
        <v>133</v>
      </c>
      <c r="D17" s="82">
        <v>187</v>
      </c>
      <c r="E17" s="83"/>
      <c r="F17" s="72"/>
      <c r="G17" s="60"/>
      <c r="H17" s="60">
        <f>ROUND(SUM((K17*F17)/1.15),2)</f>
        <v>0</v>
      </c>
      <c r="I17" s="25">
        <f t="shared" ref="I17" si="6">D17*J17*F17</f>
        <v>0</v>
      </c>
      <c r="J17" s="2">
        <v>0.57999999999999996</v>
      </c>
      <c r="K17" s="79">
        <f t="shared" si="4"/>
        <v>152.03</v>
      </c>
    </row>
    <row r="18" spans="2:11" ht="13.5" thickBot="1" x14ac:dyDescent="0.3">
      <c r="B18" s="26" t="s">
        <v>34</v>
      </c>
      <c r="C18" s="47" t="s">
        <v>1</v>
      </c>
      <c r="D18" s="148">
        <v>477</v>
      </c>
      <c r="E18" s="149"/>
      <c r="F18" s="72"/>
      <c r="G18" s="60">
        <f t="shared" si="1"/>
        <v>0</v>
      </c>
      <c r="H18" s="60">
        <f t="shared" si="2"/>
        <v>0</v>
      </c>
      <c r="I18" s="25">
        <f t="shared" ref="I18:I46" si="7">D18*J18*F18</f>
        <v>0</v>
      </c>
      <c r="J18" s="2">
        <v>0.57999999999999996</v>
      </c>
      <c r="K18" s="53">
        <f t="shared" si="4"/>
        <v>387.8</v>
      </c>
    </row>
    <row r="19" spans="2:11" ht="13.5" thickBot="1" x14ac:dyDescent="0.3">
      <c r="B19" s="26" t="s">
        <v>34</v>
      </c>
      <c r="C19" s="47" t="s">
        <v>2</v>
      </c>
      <c r="D19" s="148">
        <v>337</v>
      </c>
      <c r="E19" s="149"/>
      <c r="F19" s="72"/>
      <c r="G19" s="60">
        <f t="shared" si="1"/>
        <v>0</v>
      </c>
      <c r="H19" s="60">
        <f t="shared" si="2"/>
        <v>0</v>
      </c>
      <c r="I19" s="25">
        <f t="shared" si="7"/>
        <v>0</v>
      </c>
      <c r="J19" s="2">
        <v>0.57999999999999996</v>
      </c>
      <c r="K19" s="53">
        <f t="shared" si="4"/>
        <v>273.98</v>
      </c>
    </row>
    <row r="20" spans="2:11" ht="13.5" thickBot="1" x14ac:dyDescent="0.3">
      <c r="B20" s="26" t="s">
        <v>34</v>
      </c>
      <c r="C20" s="47" t="s">
        <v>0</v>
      </c>
      <c r="D20" s="148">
        <v>227</v>
      </c>
      <c r="E20" s="149"/>
      <c r="F20" s="72"/>
      <c r="G20" s="60">
        <f t="shared" si="1"/>
        <v>0</v>
      </c>
      <c r="H20" s="60">
        <f t="shared" si="2"/>
        <v>0</v>
      </c>
      <c r="I20" s="25">
        <f t="shared" si="7"/>
        <v>0</v>
      </c>
      <c r="J20" s="2">
        <v>0.57999999999999996</v>
      </c>
      <c r="K20" s="53">
        <f t="shared" si="4"/>
        <v>184.55</v>
      </c>
    </row>
    <row r="21" spans="2:11" ht="13.5" thickBot="1" x14ac:dyDescent="0.3">
      <c r="B21" s="26" t="s">
        <v>35</v>
      </c>
      <c r="C21" s="47" t="s">
        <v>1</v>
      </c>
      <c r="D21" s="148">
        <v>367</v>
      </c>
      <c r="E21" s="149"/>
      <c r="F21" s="72"/>
      <c r="G21" s="60">
        <f t="shared" si="1"/>
        <v>0</v>
      </c>
      <c r="H21" s="60">
        <f t="shared" si="2"/>
        <v>0</v>
      </c>
      <c r="I21" s="25">
        <f t="shared" si="7"/>
        <v>0</v>
      </c>
      <c r="J21" s="2">
        <v>0.57999999999999996</v>
      </c>
      <c r="K21" s="53">
        <f t="shared" si="4"/>
        <v>298.37</v>
      </c>
    </row>
    <row r="22" spans="2:11" ht="13.5" thickBot="1" x14ac:dyDescent="0.3">
      <c r="B22" s="26" t="s">
        <v>35</v>
      </c>
      <c r="C22" s="47" t="s">
        <v>2</v>
      </c>
      <c r="D22" s="148">
        <v>257</v>
      </c>
      <c r="E22" s="149"/>
      <c r="F22" s="72"/>
      <c r="G22" s="60">
        <f t="shared" si="1"/>
        <v>0</v>
      </c>
      <c r="H22" s="60">
        <f t="shared" si="2"/>
        <v>0</v>
      </c>
      <c r="I22" s="25">
        <f t="shared" si="7"/>
        <v>0</v>
      </c>
      <c r="J22" s="2">
        <v>0.57999999999999996</v>
      </c>
      <c r="K22" s="53">
        <f t="shared" si="4"/>
        <v>208.94</v>
      </c>
    </row>
    <row r="23" spans="2:11" ht="13.5" thickBot="1" x14ac:dyDescent="0.3">
      <c r="B23" s="26" t="s">
        <v>36</v>
      </c>
      <c r="C23" s="47" t="s">
        <v>1</v>
      </c>
      <c r="D23" s="148">
        <v>297</v>
      </c>
      <c r="E23" s="149"/>
      <c r="F23" s="72"/>
      <c r="G23" s="60">
        <f t="shared" si="1"/>
        <v>0</v>
      </c>
      <c r="H23" s="60">
        <f t="shared" si="2"/>
        <v>0</v>
      </c>
      <c r="I23" s="25">
        <f t="shared" si="7"/>
        <v>0</v>
      </c>
      <c r="J23" s="2">
        <v>0.57999999999999996</v>
      </c>
      <c r="K23" s="53">
        <f t="shared" si="4"/>
        <v>241.46</v>
      </c>
    </row>
    <row r="24" spans="2:11" ht="13.5" thickBot="1" x14ac:dyDescent="0.3">
      <c r="B24" s="26" t="s">
        <v>36</v>
      </c>
      <c r="C24" s="47" t="s">
        <v>2</v>
      </c>
      <c r="D24" s="148">
        <v>187</v>
      </c>
      <c r="E24" s="149"/>
      <c r="F24" s="72"/>
      <c r="G24" s="60">
        <f t="shared" si="1"/>
        <v>0</v>
      </c>
      <c r="H24" s="60">
        <f t="shared" si="2"/>
        <v>0</v>
      </c>
      <c r="I24" s="25">
        <f t="shared" si="7"/>
        <v>0</v>
      </c>
      <c r="J24" s="2">
        <v>0.57999999999999996</v>
      </c>
      <c r="K24" s="53">
        <f t="shared" si="4"/>
        <v>152.03</v>
      </c>
    </row>
    <row r="25" spans="2:11" ht="13.5" thickBot="1" x14ac:dyDescent="0.3">
      <c r="B25" s="26" t="s">
        <v>110</v>
      </c>
      <c r="C25" s="51" t="s">
        <v>79</v>
      </c>
      <c r="D25" s="80">
        <v>247</v>
      </c>
      <c r="E25" s="81"/>
      <c r="F25" s="72"/>
      <c r="G25" s="60">
        <f t="shared" si="1"/>
        <v>0</v>
      </c>
      <c r="H25" s="60">
        <f t="shared" si="2"/>
        <v>0</v>
      </c>
      <c r="I25" s="25">
        <f t="shared" ref="I25:I30" si="8">D25*J25*F25</f>
        <v>0</v>
      </c>
      <c r="J25" s="2">
        <v>0.57999999999999996</v>
      </c>
      <c r="K25" s="53">
        <f>ROUND(D25/1.08,2)</f>
        <v>228.7</v>
      </c>
    </row>
    <row r="26" spans="2:11" ht="13.5" thickBot="1" x14ac:dyDescent="0.3">
      <c r="B26" s="26" t="s">
        <v>111</v>
      </c>
      <c r="C26" s="51" t="s">
        <v>112</v>
      </c>
      <c r="D26" s="80">
        <v>117</v>
      </c>
      <c r="E26" s="81"/>
      <c r="F26" s="72"/>
      <c r="G26" s="60">
        <f t="shared" si="1"/>
        <v>0</v>
      </c>
      <c r="H26" s="60">
        <f t="shared" si="2"/>
        <v>0</v>
      </c>
      <c r="I26" s="25">
        <f t="shared" si="8"/>
        <v>0</v>
      </c>
      <c r="J26" s="2">
        <v>0.57999999999999996</v>
      </c>
      <c r="K26" s="54">
        <f t="shared" ref="K26:K35" si="9">ROUND(D26/1.08,2)</f>
        <v>108.33</v>
      </c>
    </row>
    <row r="27" spans="2:11" ht="13.5" thickBot="1" x14ac:dyDescent="0.3">
      <c r="B27" s="26" t="s">
        <v>78</v>
      </c>
      <c r="C27" s="47" t="s">
        <v>82</v>
      </c>
      <c r="D27" s="80">
        <v>89</v>
      </c>
      <c r="E27" s="81"/>
      <c r="F27" s="72"/>
      <c r="G27" s="60">
        <f t="shared" si="1"/>
        <v>0</v>
      </c>
      <c r="H27" s="60">
        <f t="shared" si="2"/>
        <v>0</v>
      </c>
      <c r="I27" s="25">
        <f t="shared" si="8"/>
        <v>0</v>
      </c>
      <c r="J27" s="2">
        <v>0.57999999999999996</v>
      </c>
      <c r="K27" s="54">
        <f t="shared" si="9"/>
        <v>82.41</v>
      </c>
    </row>
    <row r="28" spans="2:11" ht="13.5" thickBot="1" x14ac:dyDescent="0.3">
      <c r="B28" s="26" t="s">
        <v>23</v>
      </c>
      <c r="C28" s="47" t="s">
        <v>79</v>
      </c>
      <c r="D28" s="80">
        <v>127</v>
      </c>
      <c r="E28" s="81"/>
      <c r="F28" s="72"/>
      <c r="G28" s="60">
        <f t="shared" si="1"/>
        <v>0</v>
      </c>
      <c r="H28" s="60">
        <f t="shared" si="2"/>
        <v>0</v>
      </c>
      <c r="I28" s="25">
        <f t="shared" si="8"/>
        <v>0</v>
      </c>
      <c r="J28" s="2">
        <v>0.57999999999999996</v>
      </c>
      <c r="K28" s="54">
        <f t="shared" si="9"/>
        <v>117.59</v>
      </c>
    </row>
    <row r="29" spans="2:11" ht="13.5" thickBot="1" x14ac:dyDescent="0.3">
      <c r="B29" s="26" t="s">
        <v>22</v>
      </c>
      <c r="C29" s="47" t="s">
        <v>79</v>
      </c>
      <c r="D29" s="82">
        <v>197</v>
      </c>
      <c r="E29" s="127"/>
      <c r="F29" s="72"/>
      <c r="G29" s="60">
        <f t="shared" si="1"/>
        <v>0</v>
      </c>
      <c r="H29" s="60">
        <f t="shared" si="2"/>
        <v>0</v>
      </c>
      <c r="I29" s="25">
        <f t="shared" si="8"/>
        <v>0</v>
      </c>
      <c r="J29" s="2">
        <v>0.57999999999999996</v>
      </c>
      <c r="K29" s="54">
        <f t="shared" si="9"/>
        <v>182.41</v>
      </c>
    </row>
    <row r="30" spans="2:11" ht="13.5" thickBot="1" x14ac:dyDescent="0.3">
      <c r="B30" s="26" t="s">
        <v>20</v>
      </c>
      <c r="C30" s="47" t="s">
        <v>80</v>
      </c>
      <c r="D30" s="80">
        <v>157</v>
      </c>
      <c r="E30" s="81"/>
      <c r="F30" s="72"/>
      <c r="G30" s="60">
        <f t="shared" si="1"/>
        <v>0</v>
      </c>
      <c r="H30" s="60">
        <f t="shared" si="2"/>
        <v>0</v>
      </c>
      <c r="I30" s="25">
        <f t="shared" si="8"/>
        <v>0</v>
      </c>
      <c r="J30" s="2">
        <v>0.57999999999999996</v>
      </c>
      <c r="K30" s="54">
        <f t="shared" si="9"/>
        <v>145.37</v>
      </c>
    </row>
    <row r="31" spans="2:11" ht="13.5" thickBot="1" x14ac:dyDescent="0.3">
      <c r="B31" s="26" t="s">
        <v>3</v>
      </c>
      <c r="C31" s="47" t="s">
        <v>81</v>
      </c>
      <c r="D31" s="80">
        <v>317</v>
      </c>
      <c r="E31" s="81"/>
      <c r="F31" s="72"/>
      <c r="G31" s="60">
        <f t="shared" si="1"/>
        <v>0</v>
      </c>
      <c r="H31" s="60">
        <f t="shared" si="2"/>
        <v>0</v>
      </c>
      <c r="I31" s="25">
        <f t="shared" si="7"/>
        <v>0</v>
      </c>
      <c r="J31" s="2">
        <v>0.57999999999999996</v>
      </c>
      <c r="K31" s="54">
        <f t="shared" si="9"/>
        <v>293.52</v>
      </c>
    </row>
    <row r="32" spans="2:11" ht="13.5" thickBot="1" x14ac:dyDescent="0.3">
      <c r="B32" s="26" t="s">
        <v>4</v>
      </c>
      <c r="C32" s="47" t="s">
        <v>79</v>
      </c>
      <c r="D32" s="80">
        <v>167</v>
      </c>
      <c r="E32" s="81"/>
      <c r="F32" s="72"/>
      <c r="G32" s="60">
        <f t="shared" si="1"/>
        <v>0</v>
      </c>
      <c r="H32" s="60">
        <f t="shared" si="2"/>
        <v>0</v>
      </c>
      <c r="I32" s="25">
        <f t="shared" si="7"/>
        <v>0</v>
      </c>
      <c r="J32" s="2">
        <v>0.57999999999999996</v>
      </c>
      <c r="K32" s="54">
        <f t="shared" si="9"/>
        <v>154.63</v>
      </c>
    </row>
    <row r="33" spans="2:11" ht="13.5" thickBot="1" x14ac:dyDescent="0.3">
      <c r="B33" s="26" t="s">
        <v>10</v>
      </c>
      <c r="C33" s="47" t="s">
        <v>79</v>
      </c>
      <c r="D33" s="80">
        <v>127</v>
      </c>
      <c r="E33" s="81"/>
      <c r="F33" s="72"/>
      <c r="G33" s="60">
        <f t="shared" si="1"/>
        <v>0</v>
      </c>
      <c r="H33" s="60">
        <f t="shared" si="2"/>
        <v>0</v>
      </c>
      <c r="I33" s="25">
        <f t="shared" si="7"/>
        <v>0</v>
      </c>
      <c r="J33" s="2">
        <v>0.57999999999999996</v>
      </c>
      <c r="K33" s="54">
        <f t="shared" si="9"/>
        <v>117.59</v>
      </c>
    </row>
    <row r="34" spans="2:11" ht="13.5" thickBot="1" x14ac:dyDescent="0.3">
      <c r="B34" s="26" t="s">
        <v>5</v>
      </c>
      <c r="C34" s="47" t="s">
        <v>79</v>
      </c>
      <c r="D34" s="80">
        <v>117</v>
      </c>
      <c r="E34" s="81"/>
      <c r="F34" s="72"/>
      <c r="G34" s="60">
        <f t="shared" si="1"/>
        <v>0</v>
      </c>
      <c r="H34" s="60">
        <f t="shared" si="2"/>
        <v>0</v>
      </c>
      <c r="I34" s="25">
        <f t="shared" si="7"/>
        <v>0</v>
      </c>
      <c r="J34" s="2">
        <v>0.57999999999999996</v>
      </c>
      <c r="K34" s="54">
        <f t="shared" si="9"/>
        <v>108.33</v>
      </c>
    </row>
    <row r="35" spans="2:11" ht="13.5" thickBot="1" x14ac:dyDescent="0.3">
      <c r="B35" s="26" t="s">
        <v>37</v>
      </c>
      <c r="C35" s="47" t="s">
        <v>80</v>
      </c>
      <c r="D35" s="80">
        <v>99</v>
      </c>
      <c r="E35" s="81"/>
      <c r="F35" s="72"/>
      <c r="G35" s="60">
        <f t="shared" si="1"/>
        <v>0</v>
      </c>
      <c r="H35" s="60">
        <f t="shared" si="2"/>
        <v>0</v>
      </c>
      <c r="I35" s="25">
        <f>D35*J35*F35</f>
        <v>0</v>
      </c>
      <c r="J35" s="2">
        <v>0.57999999999999996</v>
      </c>
      <c r="K35" s="54">
        <f t="shared" si="9"/>
        <v>91.67</v>
      </c>
    </row>
    <row r="36" spans="2:11" ht="13.5" thickBot="1" x14ac:dyDescent="0.3">
      <c r="B36" s="26" t="s">
        <v>132</v>
      </c>
      <c r="C36" s="78" t="s">
        <v>131</v>
      </c>
      <c r="D36" s="80">
        <v>137</v>
      </c>
      <c r="E36" s="81"/>
      <c r="F36" s="72"/>
      <c r="G36" s="60">
        <f t="shared" ref="G36" si="10">ROUND(SUM((K36*F36)/1.15),2)</f>
        <v>0</v>
      </c>
      <c r="H36" s="60">
        <f t="shared" ref="H36" si="11">ROUND(SUM((K36*F36)/1.15),2)</f>
        <v>0</v>
      </c>
      <c r="I36" s="25">
        <f>D36*J36*F36</f>
        <v>0</v>
      </c>
      <c r="J36" s="2">
        <v>0.57999999999999996</v>
      </c>
      <c r="K36" s="79">
        <f t="shared" ref="K36" si="12">ROUND(D36/1.08,2)</f>
        <v>126.85</v>
      </c>
    </row>
    <row r="37" spans="2:11" ht="13.5" thickBot="1" x14ac:dyDescent="0.3">
      <c r="B37" s="26" t="s">
        <v>117</v>
      </c>
      <c r="C37" s="64" t="s">
        <v>1</v>
      </c>
      <c r="D37" s="80">
        <v>117</v>
      </c>
      <c r="E37" s="81"/>
      <c r="F37" s="72"/>
      <c r="G37" s="60">
        <f t="shared" ref="G37" si="13">ROUND(SUM((K37*F37)/1.15),2)</f>
        <v>0</v>
      </c>
      <c r="H37" s="60">
        <f t="shared" ref="H37" si="14">ROUND(SUM((K37*F37)/1.15),2)</f>
        <v>0</v>
      </c>
      <c r="I37" s="25">
        <f t="shared" ref="I37" si="15">D37*J37*F37</f>
        <v>0</v>
      </c>
      <c r="J37" s="2">
        <v>0.57999999999999996</v>
      </c>
      <c r="K37" s="63">
        <f t="shared" ref="K37" si="16">ROUND(D37/1.23,2)</f>
        <v>95.12</v>
      </c>
    </row>
    <row r="38" spans="2:11" ht="13.5" thickBot="1" x14ac:dyDescent="0.3">
      <c r="B38" s="26" t="s">
        <v>108</v>
      </c>
      <c r="C38" s="47" t="s">
        <v>0</v>
      </c>
      <c r="D38" s="80">
        <v>57</v>
      </c>
      <c r="E38" s="81"/>
      <c r="F38" s="72"/>
      <c r="G38" s="60">
        <f t="shared" si="1"/>
        <v>0</v>
      </c>
      <c r="H38" s="60">
        <f t="shared" si="2"/>
        <v>0</v>
      </c>
      <c r="I38" s="25">
        <f t="shared" si="7"/>
        <v>0</v>
      </c>
      <c r="J38" s="2">
        <v>0.57999999999999996</v>
      </c>
      <c r="K38" s="54">
        <f t="shared" si="4"/>
        <v>46.34</v>
      </c>
    </row>
    <row r="39" spans="2:11" ht="13.5" thickBot="1" x14ac:dyDescent="0.3">
      <c r="B39" s="26" t="s">
        <v>109</v>
      </c>
      <c r="C39" s="47" t="s">
        <v>7</v>
      </c>
      <c r="D39" s="80">
        <v>119</v>
      </c>
      <c r="E39" s="81"/>
      <c r="F39" s="72"/>
      <c r="G39" s="60">
        <f t="shared" si="1"/>
        <v>0</v>
      </c>
      <c r="H39" s="60">
        <f t="shared" si="2"/>
        <v>0</v>
      </c>
      <c r="I39" s="25">
        <f t="shared" si="7"/>
        <v>0</v>
      </c>
      <c r="J39" s="2">
        <v>0.57999999999999996</v>
      </c>
      <c r="K39" s="53">
        <f t="shared" si="4"/>
        <v>96.75</v>
      </c>
    </row>
    <row r="40" spans="2:11" ht="13.5" thickBot="1" x14ac:dyDescent="0.3">
      <c r="B40" s="26" t="s">
        <v>104</v>
      </c>
      <c r="C40" s="47" t="s">
        <v>103</v>
      </c>
      <c r="D40" s="80">
        <v>19</v>
      </c>
      <c r="E40" s="81"/>
      <c r="F40" s="72"/>
      <c r="G40" s="60">
        <f t="shared" si="1"/>
        <v>0</v>
      </c>
      <c r="H40" s="60">
        <f t="shared" si="2"/>
        <v>0</v>
      </c>
      <c r="I40" s="25">
        <f t="shared" si="7"/>
        <v>0</v>
      </c>
      <c r="J40" s="2">
        <v>0.57999999999999996</v>
      </c>
      <c r="K40" s="53">
        <f t="shared" si="4"/>
        <v>15.45</v>
      </c>
    </row>
    <row r="41" spans="2:11" ht="15.75" thickBot="1" x14ac:dyDescent="0.3">
      <c r="B41" s="26" t="s">
        <v>89</v>
      </c>
      <c r="C41" s="47" t="s">
        <v>0</v>
      </c>
      <c r="D41" s="80">
        <v>287</v>
      </c>
      <c r="E41" s="152"/>
      <c r="F41" s="72"/>
      <c r="G41" s="60">
        <f t="shared" si="1"/>
        <v>0</v>
      </c>
      <c r="H41" s="60">
        <f t="shared" si="2"/>
        <v>0</v>
      </c>
      <c r="I41" s="25">
        <f t="shared" si="7"/>
        <v>0</v>
      </c>
      <c r="J41" s="2">
        <v>0.57999999999999996</v>
      </c>
      <c r="K41" s="53">
        <f t="shared" si="4"/>
        <v>233.33</v>
      </c>
    </row>
    <row r="42" spans="2:11" ht="13.5" thickBot="1" x14ac:dyDescent="0.3">
      <c r="B42" s="26" t="s">
        <v>100</v>
      </c>
      <c r="C42" s="47" t="s">
        <v>83</v>
      </c>
      <c r="D42" s="80">
        <v>459</v>
      </c>
      <c r="E42" s="81"/>
      <c r="F42" s="72"/>
      <c r="G42" s="60">
        <f t="shared" si="1"/>
        <v>0</v>
      </c>
      <c r="H42" s="60">
        <f t="shared" si="2"/>
        <v>0</v>
      </c>
      <c r="I42" s="25">
        <f t="shared" ref="I42" si="17">D42*J42*F42</f>
        <v>0</v>
      </c>
      <c r="J42" s="2">
        <v>0.57999999999999996</v>
      </c>
      <c r="K42" s="53">
        <f t="shared" si="4"/>
        <v>373.17</v>
      </c>
    </row>
    <row r="43" spans="2:11" ht="13.5" thickBot="1" x14ac:dyDescent="0.3">
      <c r="B43" s="26" t="s">
        <v>101</v>
      </c>
      <c r="C43" s="47" t="s">
        <v>6</v>
      </c>
      <c r="D43" s="80">
        <v>167</v>
      </c>
      <c r="E43" s="81"/>
      <c r="F43" s="72"/>
      <c r="G43" s="60">
        <f t="shared" si="1"/>
        <v>0</v>
      </c>
      <c r="H43" s="60">
        <f t="shared" si="2"/>
        <v>0</v>
      </c>
      <c r="I43" s="25">
        <f t="shared" si="7"/>
        <v>0</v>
      </c>
      <c r="J43" s="2">
        <v>0.57999999999999996</v>
      </c>
      <c r="K43" s="53">
        <f t="shared" si="4"/>
        <v>135.77000000000001</v>
      </c>
    </row>
    <row r="44" spans="2:11" ht="13.5" thickBot="1" x14ac:dyDescent="0.3">
      <c r="B44" s="26" t="s">
        <v>41</v>
      </c>
      <c r="C44" s="47" t="s">
        <v>7</v>
      </c>
      <c r="D44" s="82">
        <v>99</v>
      </c>
      <c r="E44" s="127"/>
      <c r="F44" s="72"/>
      <c r="G44" s="60">
        <f t="shared" si="1"/>
        <v>0</v>
      </c>
      <c r="H44" s="60">
        <f t="shared" si="2"/>
        <v>0</v>
      </c>
      <c r="I44" s="25">
        <f t="shared" si="7"/>
        <v>0</v>
      </c>
      <c r="J44" s="2">
        <v>0.57999999999999996</v>
      </c>
      <c r="K44" s="53">
        <f t="shared" si="4"/>
        <v>80.489999999999995</v>
      </c>
    </row>
    <row r="45" spans="2:11" ht="13.5" thickBot="1" x14ac:dyDescent="0.3">
      <c r="B45" s="26" t="s">
        <v>40</v>
      </c>
      <c r="C45" s="47" t="s">
        <v>1</v>
      </c>
      <c r="D45" s="80">
        <v>167</v>
      </c>
      <c r="E45" s="81"/>
      <c r="F45" s="72"/>
      <c r="G45" s="60">
        <f t="shared" si="1"/>
        <v>0</v>
      </c>
      <c r="H45" s="60">
        <f t="shared" si="2"/>
        <v>0</v>
      </c>
      <c r="I45" s="25">
        <f t="shared" si="7"/>
        <v>0</v>
      </c>
      <c r="J45" s="2">
        <v>0.57999999999999996</v>
      </c>
      <c r="K45" s="53">
        <f t="shared" si="4"/>
        <v>135.77000000000001</v>
      </c>
    </row>
    <row r="46" spans="2:11" ht="13.5" thickBot="1" x14ac:dyDescent="0.3">
      <c r="B46" s="26" t="s">
        <v>102</v>
      </c>
      <c r="C46" s="47" t="s">
        <v>8</v>
      </c>
      <c r="D46" s="80">
        <v>117</v>
      </c>
      <c r="E46" s="81"/>
      <c r="F46" s="72"/>
      <c r="G46" s="60">
        <f t="shared" si="1"/>
        <v>0</v>
      </c>
      <c r="H46" s="60">
        <f t="shared" si="2"/>
        <v>0</v>
      </c>
      <c r="I46" s="25">
        <f t="shared" si="7"/>
        <v>0</v>
      </c>
      <c r="J46" s="2">
        <v>0.57999999999999996</v>
      </c>
      <c r="K46" s="53">
        <f t="shared" si="4"/>
        <v>95.12</v>
      </c>
    </row>
    <row r="47" spans="2:11" ht="13.5" thickBot="1" x14ac:dyDescent="0.3">
      <c r="B47" s="26" t="s">
        <v>38</v>
      </c>
      <c r="C47" s="47" t="s">
        <v>1</v>
      </c>
      <c r="D47" s="80">
        <v>117</v>
      </c>
      <c r="E47" s="81"/>
      <c r="F47" s="72"/>
      <c r="G47" s="60">
        <f t="shared" si="1"/>
        <v>0</v>
      </c>
      <c r="H47" s="60">
        <f t="shared" si="2"/>
        <v>0</v>
      </c>
      <c r="I47" s="25">
        <f>D47*J47*F47</f>
        <v>0</v>
      </c>
      <c r="J47" s="2">
        <v>0.57999999999999996</v>
      </c>
      <c r="K47" s="53">
        <f t="shared" si="4"/>
        <v>95.12</v>
      </c>
    </row>
    <row r="48" spans="2:11" ht="15.75" customHeight="1" thickBot="1" x14ac:dyDescent="0.3">
      <c r="B48" s="35" t="s">
        <v>39</v>
      </c>
      <c r="C48" s="36" t="s">
        <v>1</v>
      </c>
      <c r="D48" s="150">
        <v>117</v>
      </c>
      <c r="E48" s="151"/>
      <c r="F48" s="72"/>
      <c r="G48" s="60">
        <f t="shared" si="1"/>
        <v>0</v>
      </c>
      <c r="H48" s="60">
        <f t="shared" si="2"/>
        <v>0</v>
      </c>
      <c r="I48" s="37">
        <f>D48*J48*F48</f>
        <v>0</v>
      </c>
      <c r="J48" s="2">
        <v>0.57999999999999996</v>
      </c>
      <c r="K48" s="53">
        <f t="shared" si="4"/>
        <v>95.12</v>
      </c>
    </row>
    <row r="49" spans="1:11" ht="15.75" thickBot="1" x14ac:dyDescent="0.3">
      <c r="B49" s="144" t="s">
        <v>47</v>
      </c>
      <c r="C49" s="144"/>
      <c r="D49" s="144"/>
      <c r="E49" s="144"/>
      <c r="F49" s="145"/>
      <c r="G49" s="61">
        <f>SUM(G10:G48)</f>
        <v>0</v>
      </c>
      <c r="H49" s="62">
        <f>SUM(H10:H48)</f>
        <v>0</v>
      </c>
      <c r="I49" s="34">
        <f>SUM(I10:I48)</f>
        <v>0</v>
      </c>
    </row>
    <row r="50" spans="1:11" ht="103.5" customHeight="1" x14ac:dyDescent="0.25"/>
    <row r="51" spans="1:11" ht="103.5" customHeight="1" x14ac:dyDescent="0.25">
      <c r="B51" s="38"/>
      <c r="C51" s="38"/>
      <c r="D51" s="38"/>
      <c r="E51" s="38"/>
      <c r="F51" s="38"/>
      <c r="G51" s="38"/>
      <c r="H51" s="38"/>
      <c r="I51" s="38"/>
    </row>
    <row r="52" spans="1:11" ht="103.5" customHeight="1" x14ac:dyDescent="0.25">
      <c r="B52" s="38"/>
      <c r="C52" s="38"/>
      <c r="D52" s="38"/>
      <c r="E52" s="38"/>
      <c r="F52" s="38"/>
      <c r="G52" s="38"/>
      <c r="H52" s="38"/>
      <c r="I52" s="38"/>
    </row>
    <row r="53" spans="1:11" ht="141" customHeight="1" x14ac:dyDescent="0.25">
      <c r="B53" s="38"/>
      <c r="C53" s="38"/>
      <c r="D53" s="38"/>
      <c r="E53" s="38"/>
      <c r="F53" s="38"/>
      <c r="G53" s="38"/>
      <c r="H53" s="38"/>
      <c r="I53" s="38"/>
    </row>
    <row r="54" spans="1:11" ht="60.75" customHeight="1" x14ac:dyDescent="0.25">
      <c r="B54" s="38"/>
      <c r="C54" s="38"/>
      <c r="D54" s="38"/>
      <c r="E54" s="38"/>
      <c r="F54" s="38"/>
      <c r="G54" s="38"/>
      <c r="H54" s="38"/>
      <c r="I54" s="38"/>
    </row>
    <row r="55" spans="1:11" ht="103.5" customHeight="1" x14ac:dyDescent="0.25">
      <c r="A55" s="41"/>
      <c r="B55" s="40"/>
      <c r="C55" s="40"/>
      <c r="D55" s="40"/>
      <c r="E55" s="40"/>
      <c r="F55" s="40"/>
      <c r="G55" s="40"/>
      <c r="H55" s="40"/>
      <c r="I55" s="40"/>
      <c r="J55" s="41"/>
      <c r="K55" s="41"/>
    </row>
    <row r="56" spans="1:11" ht="39" customHeight="1" thickBot="1" x14ac:dyDescent="0.3">
      <c r="A56" s="41"/>
      <c r="B56" s="40"/>
      <c r="C56" s="40"/>
      <c r="D56" s="40"/>
      <c r="E56" s="40"/>
      <c r="F56" s="40"/>
      <c r="G56" s="40"/>
      <c r="H56" s="40"/>
      <c r="I56" s="40"/>
      <c r="J56" s="41"/>
      <c r="K56" s="41"/>
    </row>
    <row r="57" spans="1:11" ht="22.5" customHeight="1" thickBot="1" x14ac:dyDescent="0.3">
      <c r="B57" s="128" t="s">
        <v>55</v>
      </c>
      <c r="C57" s="129"/>
      <c r="D57" s="130"/>
      <c r="E57" s="48" t="s">
        <v>56</v>
      </c>
      <c r="F57" s="92" t="s">
        <v>57</v>
      </c>
      <c r="G57" s="93"/>
      <c r="H57" s="49" t="s">
        <v>58</v>
      </c>
    </row>
    <row r="58" spans="1:11" ht="13.5" hidden="1" thickBot="1" x14ac:dyDescent="0.3">
      <c r="B58" s="141" t="s">
        <v>11</v>
      </c>
      <c r="C58" s="142"/>
      <c r="D58" s="143"/>
      <c r="E58" s="27">
        <v>15</v>
      </c>
      <c r="F58" s="28"/>
      <c r="G58" s="29">
        <f t="shared" ref="G58:G116" si="18">E58*F58</f>
        <v>0</v>
      </c>
      <c r="H58" s="30">
        <f>SUM(E58*F58)</f>
        <v>0</v>
      </c>
    </row>
    <row r="59" spans="1:11" ht="15.75" thickBot="1" x14ac:dyDescent="0.3">
      <c r="B59" s="84" t="s">
        <v>118</v>
      </c>
      <c r="C59" s="85"/>
      <c r="D59" s="85"/>
      <c r="E59" s="69">
        <v>8</v>
      </c>
      <c r="F59" s="91"/>
      <c r="G59" s="91"/>
      <c r="H59" s="66">
        <f t="shared" ref="H59:H61" si="19">SUM(F59*E59)</f>
        <v>0</v>
      </c>
      <c r="I59" s="52"/>
    </row>
    <row r="60" spans="1:11" ht="15.75" thickBot="1" x14ac:dyDescent="0.3">
      <c r="B60" s="84" t="s">
        <v>119</v>
      </c>
      <c r="C60" s="85"/>
      <c r="D60" s="85"/>
      <c r="E60" s="69">
        <v>10</v>
      </c>
      <c r="F60" s="77"/>
      <c r="G60" s="77"/>
      <c r="H60" s="66">
        <f t="shared" si="19"/>
        <v>0</v>
      </c>
      <c r="I60" s="76"/>
    </row>
    <row r="61" spans="1:11" ht="15.75" thickBot="1" x14ac:dyDescent="0.3">
      <c r="B61" s="84" t="s">
        <v>113</v>
      </c>
      <c r="C61" s="85"/>
      <c r="D61" s="85"/>
      <c r="E61" s="69">
        <v>5</v>
      </c>
      <c r="F61" s="77"/>
      <c r="G61" s="77"/>
      <c r="H61" s="66">
        <f t="shared" si="19"/>
        <v>0</v>
      </c>
      <c r="I61" s="76"/>
    </row>
    <row r="62" spans="1:11" ht="15.75" thickBot="1" x14ac:dyDescent="0.3">
      <c r="B62" s="86" t="s">
        <v>114</v>
      </c>
      <c r="C62" s="87"/>
      <c r="D62" s="87"/>
      <c r="E62" s="69">
        <v>5</v>
      </c>
      <c r="F62" s="89"/>
      <c r="G62" s="89"/>
      <c r="H62" s="31">
        <f t="shared" ref="H62" si="20">SUM(F62*E62)</f>
        <v>0</v>
      </c>
      <c r="I62" s="52"/>
    </row>
    <row r="63" spans="1:11" ht="15" x14ac:dyDescent="0.25">
      <c r="B63" s="86" t="s">
        <v>120</v>
      </c>
      <c r="C63" s="87"/>
      <c r="D63" s="87"/>
      <c r="E63" s="69">
        <v>5</v>
      </c>
      <c r="F63" s="89"/>
      <c r="G63" s="89"/>
      <c r="H63" s="31">
        <f t="shared" ref="H63" si="21">SUM(F63*E63)</f>
        <v>0</v>
      </c>
      <c r="I63" s="52"/>
    </row>
    <row r="64" spans="1:11" ht="15" x14ac:dyDescent="0.25">
      <c r="B64" s="86" t="s">
        <v>121</v>
      </c>
      <c r="C64" s="87"/>
      <c r="D64" s="87"/>
      <c r="E64" s="70">
        <v>5</v>
      </c>
      <c r="F64" s="89"/>
      <c r="G64" s="89"/>
      <c r="H64" s="31">
        <f t="shared" ref="H64:H70" si="22">SUM(F64*E64)</f>
        <v>0</v>
      </c>
      <c r="I64" s="39"/>
    </row>
    <row r="65" spans="2:9" ht="15" x14ac:dyDescent="0.25">
      <c r="B65" s="86" t="s">
        <v>122</v>
      </c>
      <c r="C65" s="87"/>
      <c r="D65" s="87"/>
      <c r="E65" s="70">
        <v>4</v>
      </c>
      <c r="F65" s="75"/>
      <c r="G65" s="75"/>
      <c r="H65" s="31">
        <f t="shared" si="22"/>
        <v>0</v>
      </c>
      <c r="I65" s="76"/>
    </row>
    <row r="66" spans="2:9" ht="15" x14ac:dyDescent="0.25">
      <c r="B66" s="86" t="s">
        <v>123</v>
      </c>
      <c r="C66" s="87"/>
      <c r="D66" s="87"/>
      <c r="E66" s="70">
        <v>2</v>
      </c>
      <c r="F66" s="89"/>
      <c r="G66" s="89"/>
      <c r="H66" s="31">
        <f t="shared" si="22"/>
        <v>0</v>
      </c>
      <c r="I66" s="46"/>
    </row>
    <row r="67" spans="2:9" ht="15" x14ac:dyDescent="0.25">
      <c r="B67" s="86" t="s">
        <v>124</v>
      </c>
      <c r="C67" s="87"/>
      <c r="D67" s="87"/>
      <c r="E67" s="70">
        <v>50</v>
      </c>
      <c r="F67" s="89"/>
      <c r="G67" s="89"/>
      <c r="H67" s="31">
        <f t="shared" si="22"/>
        <v>0</v>
      </c>
      <c r="I67" s="46"/>
    </row>
    <row r="68" spans="2:9" ht="15.75" customHeight="1" x14ac:dyDescent="0.25">
      <c r="B68" s="86" t="s">
        <v>86</v>
      </c>
      <c r="C68" s="88"/>
      <c r="D68" s="88"/>
      <c r="E68" s="70">
        <v>8</v>
      </c>
      <c r="F68" s="89"/>
      <c r="G68" s="89"/>
      <c r="H68" s="31">
        <f t="shared" si="22"/>
        <v>0</v>
      </c>
      <c r="I68" s="50"/>
    </row>
    <row r="69" spans="2:9" ht="15.75" customHeight="1" x14ac:dyDescent="0.25">
      <c r="B69" s="86" t="s">
        <v>106</v>
      </c>
      <c r="C69" s="88"/>
      <c r="D69" s="88"/>
      <c r="E69" s="70">
        <v>1</v>
      </c>
      <c r="F69" s="89"/>
      <c r="G69" s="89"/>
      <c r="H69" s="31">
        <f t="shared" si="22"/>
        <v>0</v>
      </c>
      <c r="I69" s="50"/>
    </row>
    <row r="70" spans="2:9" ht="15" x14ac:dyDescent="0.25">
      <c r="B70" s="86" t="s">
        <v>125</v>
      </c>
      <c r="C70" s="87"/>
      <c r="D70" s="87"/>
      <c r="E70" s="70">
        <v>1</v>
      </c>
      <c r="F70" s="89"/>
      <c r="G70" s="89"/>
      <c r="H70" s="31">
        <f t="shared" si="22"/>
        <v>0</v>
      </c>
      <c r="I70" s="39"/>
    </row>
    <row r="71" spans="2:9" ht="12.75" customHeight="1" x14ac:dyDescent="0.25">
      <c r="B71" s="86" t="s">
        <v>107</v>
      </c>
      <c r="C71" s="87"/>
      <c r="D71" s="87"/>
      <c r="E71" s="70">
        <v>1</v>
      </c>
      <c r="F71" s="89"/>
      <c r="G71" s="89"/>
      <c r="H71" s="31">
        <f t="shared" ref="H71:H116" si="23">SUM(F71*E71)</f>
        <v>0</v>
      </c>
      <c r="I71" s="22"/>
    </row>
    <row r="72" spans="2:9" ht="12.75" customHeight="1" x14ac:dyDescent="0.25">
      <c r="B72" s="86" t="s">
        <v>90</v>
      </c>
      <c r="C72" s="87"/>
      <c r="D72" s="87"/>
      <c r="E72" s="70">
        <v>5</v>
      </c>
      <c r="F72" s="89"/>
      <c r="G72" s="89"/>
      <c r="H72" s="31">
        <f t="shared" ref="H72:H76" si="24">SUM(F72*E72)</f>
        <v>0</v>
      </c>
      <c r="I72" s="45"/>
    </row>
    <row r="73" spans="2:9" ht="12.75" customHeight="1" x14ac:dyDescent="0.25">
      <c r="B73" s="86" t="s">
        <v>91</v>
      </c>
      <c r="C73" s="87"/>
      <c r="D73" s="87"/>
      <c r="E73" s="70">
        <v>5</v>
      </c>
      <c r="F73" s="89"/>
      <c r="G73" s="89"/>
      <c r="H73" s="31">
        <f t="shared" si="24"/>
        <v>0</v>
      </c>
      <c r="I73" s="46"/>
    </row>
    <row r="74" spans="2:9" ht="12.75" hidden="1" customHeight="1" thickBot="1" x14ac:dyDescent="0.25">
      <c r="B74" s="86" t="s">
        <v>85</v>
      </c>
      <c r="C74" s="87"/>
      <c r="D74" s="87"/>
      <c r="E74" s="70">
        <v>5</v>
      </c>
      <c r="F74" s="73"/>
      <c r="G74" s="74"/>
      <c r="H74" s="31">
        <f t="shared" si="24"/>
        <v>0</v>
      </c>
      <c r="I74" s="46"/>
    </row>
    <row r="75" spans="2:9" ht="12.75" customHeight="1" x14ac:dyDescent="0.25">
      <c r="B75" s="86" t="s">
        <v>92</v>
      </c>
      <c r="C75" s="87"/>
      <c r="D75" s="87"/>
      <c r="E75" s="70">
        <v>5</v>
      </c>
      <c r="F75" s="89"/>
      <c r="G75" s="89"/>
      <c r="H75" s="31">
        <f t="shared" si="24"/>
        <v>0</v>
      </c>
      <c r="I75" s="46"/>
    </row>
    <row r="76" spans="2:9" ht="12.75" customHeight="1" x14ac:dyDescent="0.25">
      <c r="B76" s="86" t="s">
        <v>84</v>
      </c>
      <c r="C76" s="87"/>
      <c r="D76" s="87"/>
      <c r="E76" s="70">
        <v>5</v>
      </c>
      <c r="F76" s="89"/>
      <c r="G76" s="89"/>
      <c r="H76" s="31">
        <f t="shared" si="24"/>
        <v>0</v>
      </c>
      <c r="I76" s="45"/>
    </row>
    <row r="77" spans="2:9" ht="12.75" customHeight="1" x14ac:dyDescent="0.25">
      <c r="B77" s="86" t="s">
        <v>93</v>
      </c>
      <c r="C77" s="87"/>
      <c r="D77" s="87"/>
      <c r="E77" s="70">
        <v>5</v>
      </c>
      <c r="F77" s="89"/>
      <c r="G77" s="89"/>
      <c r="H77" s="31">
        <f t="shared" si="23"/>
        <v>0</v>
      </c>
      <c r="I77" s="39"/>
    </row>
    <row r="78" spans="2:9" ht="12.75" customHeight="1" x14ac:dyDescent="0.25">
      <c r="B78" s="90" t="s">
        <v>75</v>
      </c>
      <c r="C78" s="88"/>
      <c r="D78" s="88"/>
      <c r="E78" s="70">
        <v>15</v>
      </c>
      <c r="F78" s="89"/>
      <c r="G78" s="89"/>
      <c r="H78" s="31">
        <f t="shared" ref="H78" si="25">SUM(F78*E78)</f>
        <v>0</v>
      </c>
      <c r="I78" s="39"/>
    </row>
    <row r="79" spans="2:9" x14ac:dyDescent="0.25">
      <c r="B79" s="86" t="s">
        <v>59</v>
      </c>
      <c r="C79" s="88"/>
      <c r="D79" s="88"/>
      <c r="E79" s="70">
        <v>12.5</v>
      </c>
      <c r="F79" s="89"/>
      <c r="G79" s="89"/>
      <c r="H79" s="31">
        <f>SUM(F79*E79)</f>
        <v>0</v>
      </c>
    </row>
    <row r="80" spans="2:9" hidden="1" x14ac:dyDescent="0.25">
      <c r="B80" s="86" t="s">
        <v>60</v>
      </c>
      <c r="C80" s="88"/>
      <c r="D80" s="88"/>
      <c r="E80" s="70">
        <v>12.5</v>
      </c>
      <c r="F80" s="73"/>
      <c r="G80" s="74"/>
      <c r="H80" s="31">
        <f t="shared" si="23"/>
        <v>0</v>
      </c>
    </row>
    <row r="81" spans="2:9" x14ac:dyDescent="0.25">
      <c r="B81" s="86" t="s">
        <v>94</v>
      </c>
      <c r="C81" s="88"/>
      <c r="D81" s="88"/>
      <c r="E81" s="70">
        <v>12.5</v>
      </c>
      <c r="F81" s="89"/>
      <c r="G81" s="89"/>
      <c r="H81" s="31">
        <f t="shared" si="23"/>
        <v>0</v>
      </c>
      <c r="I81" s="22"/>
    </row>
    <row r="82" spans="2:9" x14ac:dyDescent="0.25">
      <c r="B82" s="86" t="s">
        <v>126</v>
      </c>
      <c r="C82" s="88"/>
      <c r="D82" s="88"/>
      <c r="E82" s="70">
        <v>12.5</v>
      </c>
      <c r="F82" s="75"/>
      <c r="G82" s="75"/>
      <c r="H82" s="31">
        <f t="shared" si="23"/>
        <v>0</v>
      </c>
      <c r="I82" s="76"/>
    </row>
    <row r="83" spans="2:9" x14ac:dyDescent="0.25">
      <c r="B83" s="90" t="s">
        <v>127</v>
      </c>
      <c r="C83" s="88"/>
      <c r="D83" s="88"/>
      <c r="E83" s="70">
        <v>10</v>
      </c>
      <c r="F83" s="89"/>
      <c r="G83" s="89"/>
      <c r="H83" s="31">
        <f>SUM(F83*E83)</f>
        <v>0</v>
      </c>
    </row>
    <row r="84" spans="2:9" x14ac:dyDescent="0.25">
      <c r="B84" s="86" t="s">
        <v>128</v>
      </c>
      <c r="C84" s="88"/>
      <c r="D84" s="88"/>
      <c r="E84" s="70">
        <v>15</v>
      </c>
      <c r="F84" s="89"/>
      <c r="G84" s="89"/>
      <c r="H84" s="31">
        <f>SUM(F84*E84)</f>
        <v>0</v>
      </c>
    </row>
    <row r="85" spans="2:9" x14ac:dyDescent="0.25">
      <c r="B85" s="86" t="s">
        <v>129</v>
      </c>
      <c r="C85" s="88"/>
      <c r="D85" s="88"/>
      <c r="E85" s="70">
        <v>20</v>
      </c>
      <c r="F85" s="89"/>
      <c r="G85" s="89"/>
      <c r="H85" s="31">
        <f>SUM(F85*E85)</f>
        <v>0</v>
      </c>
    </row>
    <row r="86" spans="2:9" hidden="1" x14ac:dyDescent="0.25">
      <c r="B86" s="125" t="s">
        <v>86</v>
      </c>
      <c r="C86" s="126"/>
      <c r="D86" s="126"/>
      <c r="E86" s="70">
        <v>8</v>
      </c>
      <c r="F86" s="73"/>
      <c r="G86" s="74"/>
      <c r="H86" s="31">
        <f t="shared" si="23"/>
        <v>0</v>
      </c>
    </row>
    <row r="87" spans="2:9" hidden="1" x14ac:dyDescent="0.25">
      <c r="B87" s="86" t="s">
        <v>16</v>
      </c>
      <c r="C87" s="88"/>
      <c r="D87" s="88"/>
      <c r="E87" s="70">
        <v>15</v>
      </c>
      <c r="F87" s="73"/>
      <c r="G87" s="74"/>
      <c r="H87" s="31">
        <f t="shared" si="23"/>
        <v>0</v>
      </c>
    </row>
    <row r="88" spans="2:9" hidden="1" x14ac:dyDescent="0.25">
      <c r="B88" s="86" t="s">
        <v>12</v>
      </c>
      <c r="C88" s="88"/>
      <c r="D88" s="88"/>
      <c r="E88" s="70">
        <v>5</v>
      </c>
      <c r="F88" s="73"/>
      <c r="G88" s="74"/>
      <c r="H88" s="31">
        <f t="shared" si="23"/>
        <v>0</v>
      </c>
    </row>
    <row r="89" spans="2:9" x14ac:dyDescent="0.25">
      <c r="B89" s="86" t="s">
        <v>74</v>
      </c>
      <c r="C89" s="88"/>
      <c r="D89" s="88"/>
      <c r="E89" s="70">
        <v>30</v>
      </c>
      <c r="F89" s="89"/>
      <c r="G89" s="89"/>
      <c r="H89" s="31">
        <f>SUM(F89*E89)</f>
        <v>0</v>
      </c>
    </row>
    <row r="90" spans="2:9" x14ac:dyDescent="0.25">
      <c r="B90" s="86" t="s">
        <v>73</v>
      </c>
      <c r="C90" s="88"/>
      <c r="D90" s="88"/>
      <c r="E90" s="70">
        <v>4</v>
      </c>
      <c r="F90" s="89"/>
      <c r="G90" s="89"/>
      <c r="H90" s="31">
        <f>SUM(F90*E90)</f>
        <v>0</v>
      </c>
    </row>
    <row r="91" spans="2:9" hidden="1" x14ac:dyDescent="0.25">
      <c r="B91" s="86" t="s">
        <v>87</v>
      </c>
      <c r="C91" s="88"/>
      <c r="D91" s="88"/>
      <c r="E91" s="70">
        <v>120</v>
      </c>
      <c r="F91" s="73"/>
      <c r="G91" s="74"/>
      <c r="H91" s="31">
        <f t="shared" ref="H91:H93" si="26">SUM(F91*E91)</f>
        <v>0</v>
      </c>
      <c r="I91" s="45"/>
    </row>
    <row r="92" spans="2:9" hidden="1" x14ac:dyDescent="0.25">
      <c r="B92" s="90" t="s">
        <v>88</v>
      </c>
      <c r="C92" s="88"/>
      <c r="D92" s="88"/>
      <c r="E92" s="70">
        <v>17</v>
      </c>
      <c r="F92" s="73"/>
      <c r="G92" s="74"/>
      <c r="H92" s="31">
        <f t="shared" si="26"/>
        <v>0</v>
      </c>
      <c r="I92" s="45"/>
    </row>
    <row r="93" spans="2:9" x14ac:dyDescent="0.25">
      <c r="B93" s="86" t="s">
        <v>130</v>
      </c>
      <c r="C93" s="88"/>
      <c r="D93" s="88"/>
      <c r="E93" s="70">
        <v>17</v>
      </c>
      <c r="F93" s="89"/>
      <c r="G93" s="89"/>
      <c r="H93" s="31">
        <f t="shared" si="26"/>
        <v>0</v>
      </c>
      <c r="I93" s="45"/>
    </row>
    <row r="94" spans="2:9" x14ac:dyDescent="0.25">
      <c r="B94" s="86" t="s">
        <v>66</v>
      </c>
      <c r="C94" s="88"/>
      <c r="D94" s="88"/>
      <c r="E94" s="70">
        <v>30</v>
      </c>
      <c r="F94" s="89"/>
      <c r="G94" s="89"/>
      <c r="H94" s="31">
        <f t="shared" si="23"/>
        <v>0</v>
      </c>
    </row>
    <row r="95" spans="2:9" x14ac:dyDescent="0.25">
      <c r="B95" s="86" t="s">
        <v>65</v>
      </c>
      <c r="C95" s="88"/>
      <c r="D95" s="88"/>
      <c r="E95" s="70">
        <v>30</v>
      </c>
      <c r="F95" s="89"/>
      <c r="G95" s="89"/>
      <c r="H95" s="31">
        <f t="shared" si="23"/>
        <v>0</v>
      </c>
    </row>
    <row r="96" spans="2:9" x14ac:dyDescent="0.25">
      <c r="B96" s="86" t="s">
        <v>64</v>
      </c>
      <c r="C96" s="88"/>
      <c r="D96" s="88"/>
      <c r="E96" s="70">
        <v>30</v>
      </c>
      <c r="F96" s="89"/>
      <c r="G96" s="89"/>
      <c r="H96" s="31">
        <f t="shared" si="23"/>
        <v>0</v>
      </c>
    </row>
    <row r="97" spans="2:9" x14ac:dyDescent="0.25">
      <c r="B97" s="86" t="s">
        <v>72</v>
      </c>
      <c r="C97" s="88"/>
      <c r="D97" s="88"/>
      <c r="E97" s="70">
        <v>30</v>
      </c>
      <c r="F97" s="89"/>
      <c r="G97" s="89"/>
      <c r="H97" s="31">
        <f t="shared" ref="H97" si="27">SUM(F97*E97)</f>
        <v>0</v>
      </c>
      <c r="I97" s="39"/>
    </row>
    <row r="98" spans="2:9" x14ac:dyDescent="0.25">
      <c r="B98" s="86" t="s">
        <v>61</v>
      </c>
      <c r="C98" s="88"/>
      <c r="D98" s="88"/>
      <c r="E98" s="70">
        <v>25</v>
      </c>
      <c r="F98" s="89"/>
      <c r="G98" s="89"/>
      <c r="H98" s="31">
        <f t="shared" si="23"/>
        <v>0</v>
      </c>
    </row>
    <row r="99" spans="2:9" x14ac:dyDescent="0.25">
      <c r="B99" s="86" t="s">
        <v>62</v>
      </c>
      <c r="C99" s="88"/>
      <c r="D99" s="88"/>
      <c r="E99" s="70">
        <v>15</v>
      </c>
      <c r="F99" s="89"/>
      <c r="G99" s="89"/>
      <c r="H99" s="31">
        <f t="shared" si="23"/>
        <v>0</v>
      </c>
    </row>
    <row r="100" spans="2:9" x14ac:dyDescent="0.25">
      <c r="B100" s="86" t="s">
        <v>63</v>
      </c>
      <c r="C100" s="88"/>
      <c r="D100" s="88"/>
      <c r="E100" s="70">
        <v>50</v>
      </c>
      <c r="F100" s="89"/>
      <c r="G100" s="89"/>
      <c r="H100" s="31">
        <f t="shared" si="23"/>
        <v>0</v>
      </c>
    </row>
    <row r="101" spans="2:9" x14ac:dyDescent="0.25">
      <c r="B101" s="86" t="s">
        <v>95</v>
      </c>
      <c r="C101" s="88"/>
      <c r="D101" s="88"/>
      <c r="E101" s="70">
        <v>12</v>
      </c>
      <c r="F101" s="89"/>
      <c r="G101" s="89"/>
      <c r="H101" s="31">
        <f>SUM(E101*F101)</f>
        <v>0</v>
      </c>
    </row>
    <row r="102" spans="2:9" ht="15" x14ac:dyDescent="0.25">
      <c r="B102" s="86" t="s">
        <v>105</v>
      </c>
      <c r="C102" s="87"/>
      <c r="D102" s="87"/>
      <c r="E102" s="70">
        <v>13</v>
      </c>
      <c r="F102" s="89"/>
      <c r="G102" s="89"/>
      <c r="H102" s="31">
        <f>SUM(E102*F102)</f>
        <v>0</v>
      </c>
      <c r="I102" s="50"/>
    </row>
    <row r="103" spans="2:9" ht="15" x14ac:dyDescent="0.25">
      <c r="B103" s="86" t="s">
        <v>96</v>
      </c>
      <c r="C103" s="87"/>
      <c r="D103" s="87"/>
      <c r="E103" s="70">
        <v>13</v>
      </c>
      <c r="F103" s="89"/>
      <c r="G103" s="89"/>
      <c r="H103" s="31">
        <f t="shared" ref="H103" si="28">SUM(F103*E103)</f>
        <v>0</v>
      </c>
      <c r="I103" s="46"/>
    </row>
    <row r="104" spans="2:9" ht="15" x14ac:dyDescent="0.25">
      <c r="B104" s="86" t="s">
        <v>71</v>
      </c>
      <c r="C104" s="87"/>
      <c r="D104" s="87"/>
      <c r="E104" s="70">
        <v>13</v>
      </c>
      <c r="F104" s="89"/>
      <c r="G104" s="89"/>
      <c r="H104" s="31">
        <f t="shared" ref="H104" si="29">SUM(F104*E104)</f>
        <v>0</v>
      </c>
      <c r="I104" s="39"/>
    </row>
    <row r="105" spans="2:9" x14ac:dyDescent="0.25">
      <c r="B105" s="86" t="s">
        <v>69</v>
      </c>
      <c r="C105" s="88"/>
      <c r="D105" s="88"/>
      <c r="E105" s="70">
        <v>13</v>
      </c>
      <c r="F105" s="89"/>
      <c r="G105" s="89"/>
      <c r="H105" s="31">
        <f t="shared" ref="H105:H112" si="30">SUM(F105*E105)</f>
        <v>0</v>
      </c>
    </row>
    <row r="106" spans="2:9" hidden="1" x14ac:dyDescent="0.25">
      <c r="B106" s="86" t="s">
        <v>68</v>
      </c>
      <c r="C106" s="88"/>
      <c r="D106" s="88"/>
      <c r="E106" s="70">
        <v>13</v>
      </c>
      <c r="F106" s="73"/>
      <c r="G106" s="74"/>
      <c r="H106" s="31">
        <f t="shared" si="30"/>
        <v>0</v>
      </c>
    </row>
    <row r="107" spans="2:9" hidden="1" x14ac:dyDescent="0.25">
      <c r="B107" s="86" t="s">
        <v>67</v>
      </c>
      <c r="C107" s="88"/>
      <c r="D107" s="88"/>
      <c r="E107" s="70">
        <v>13</v>
      </c>
      <c r="F107" s="73"/>
      <c r="G107" s="74"/>
      <c r="H107" s="31">
        <f t="shared" si="30"/>
        <v>0</v>
      </c>
    </row>
    <row r="108" spans="2:9" hidden="1" x14ac:dyDescent="0.25">
      <c r="B108" s="86" t="s">
        <v>53</v>
      </c>
      <c r="C108" s="88"/>
      <c r="D108" s="88"/>
      <c r="E108" s="70">
        <v>50</v>
      </c>
      <c r="F108" s="73"/>
      <c r="G108" s="74"/>
      <c r="H108" s="31">
        <f t="shared" si="30"/>
        <v>0</v>
      </c>
    </row>
    <row r="109" spans="2:9" hidden="1" x14ac:dyDescent="0.25">
      <c r="B109" s="86" t="s">
        <v>52</v>
      </c>
      <c r="C109" s="88"/>
      <c r="D109" s="88"/>
      <c r="E109" s="70">
        <v>50</v>
      </c>
      <c r="F109" s="73"/>
      <c r="G109" s="74"/>
      <c r="H109" s="31">
        <f t="shared" si="30"/>
        <v>0</v>
      </c>
    </row>
    <row r="110" spans="2:9" hidden="1" x14ac:dyDescent="0.25">
      <c r="B110" s="86" t="s">
        <v>17</v>
      </c>
      <c r="C110" s="88"/>
      <c r="D110" s="88"/>
      <c r="E110" s="70">
        <v>20</v>
      </c>
      <c r="F110" s="73"/>
      <c r="G110" s="74"/>
      <c r="H110" s="31">
        <f t="shared" si="30"/>
        <v>0</v>
      </c>
    </row>
    <row r="111" spans="2:9" hidden="1" x14ac:dyDescent="0.25">
      <c r="B111" s="86" t="s">
        <v>51</v>
      </c>
      <c r="C111" s="88"/>
      <c r="D111" s="88"/>
      <c r="E111" s="70">
        <v>10</v>
      </c>
      <c r="F111" s="73"/>
      <c r="G111" s="74"/>
      <c r="H111" s="31">
        <f t="shared" si="30"/>
        <v>0</v>
      </c>
      <c r="I111" s="22"/>
    </row>
    <row r="112" spans="2:9" x14ac:dyDescent="0.25">
      <c r="B112" s="86" t="s">
        <v>50</v>
      </c>
      <c r="C112" s="88"/>
      <c r="D112" s="88"/>
      <c r="E112" s="70">
        <v>30</v>
      </c>
      <c r="F112" s="89"/>
      <c r="G112" s="89"/>
      <c r="H112" s="31">
        <f t="shared" si="30"/>
        <v>0</v>
      </c>
    </row>
    <row r="113" spans="2:8" x14ac:dyDescent="0.25">
      <c r="B113" s="86" t="s">
        <v>49</v>
      </c>
      <c r="C113" s="88"/>
      <c r="D113" s="88"/>
      <c r="E113" s="70">
        <v>8</v>
      </c>
      <c r="F113" s="89"/>
      <c r="G113" s="89"/>
      <c r="H113" s="31">
        <f>SUM(F113*E113)</f>
        <v>0</v>
      </c>
    </row>
    <row r="114" spans="2:8" ht="13.5" thickBot="1" x14ac:dyDescent="0.3">
      <c r="B114" s="114" t="s">
        <v>48</v>
      </c>
      <c r="C114" s="115"/>
      <c r="D114" s="115"/>
      <c r="E114" s="71">
        <v>18</v>
      </c>
      <c r="F114" s="121"/>
      <c r="G114" s="121"/>
      <c r="H114" s="67">
        <f t="shared" si="23"/>
        <v>0</v>
      </c>
    </row>
    <row r="115" spans="2:8" ht="13.5" hidden="1" thickBot="1" x14ac:dyDescent="0.3">
      <c r="B115" s="116" t="s">
        <v>13</v>
      </c>
      <c r="C115" s="117"/>
      <c r="D115" s="117"/>
      <c r="E115" s="68">
        <v>49</v>
      </c>
      <c r="F115" s="58"/>
      <c r="G115" s="59">
        <f t="shared" si="18"/>
        <v>0</v>
      </c>
      <c r="H115" s="65">
        <f t="shared" si="23"/>
        <v>0</v>
      </c>
    </row>
    <row r="116" spans="2:8" ht="13.5" hidden="1" thickBot="1" x14ac:dyDescent="0.3">
      <c r="B116" s="114" t="s">
        <v>14</v>
      </c>
      <c r="C116" s="115"/>
      <c r="D116" s="115"/>
      <c r="E116" s="23">
        <v>18</v>
      </c>
      <c r="F116" s="33"/>
      <c r="G116" s="32">
        <f t="shared" si="18"/>
        <v>0</v>
      </c>
      <c r="H116" s="31">
        <f t="shared" si="23"/>
        <v>0</v>
      </c>
    </row>
    <row r="117" spans="2:8" ht="15.75" customHeight="1" thickBot="1" x14ac:dyDescent="0.3">
      <c r="B117" s="55"/>
      <c r="C117" s="55"/>
      <c r="D117" s="55"/>
      <c r="E117" s="55"/>
      <c r="F117" s="55"/>
      <c r="G117" s="55" t="s">
        <v>47</v>
      </c>
      <c r="H117" s="20">
        <f>SUM(H58:H116)</f>
        <v>0</v>
      </c>
    </row>
    <row r="118" spans="2:8" ht="5.25" customHeight="1" thickBot="1" x14ac:dyDescent="0.3">
      <c r="B118" s="4"/>
      <c r="C118" s="4"/>
      <c r="D118" s="5"/>
      <c r="E118" s="5"/>
      <c r="F118" s="4"/>
      <c r="G118" s="4"/>
      <c r="H118" s="6"/>
    </row>
    <row r="119" spans="2:8" ht="15" x14ac:dyDescent="0.25">
      <c r="B119" s="118" t="s">
        <v>43</v>
      </c>
      <c r="C119" s="119"/>
      <c r="D119" s="119"/>
      <c r="E119" s="119"/>
      <c r="F119" s="119"/>
      <c r="G119" s="120"/>
      <c r="H119" s="21">
        <f>SUM(I49+H117)</f>
        <v>0</v>
      </c>
    </row>
    <row r="120" spans="2:8" ht="19.5" customHeight="1" x14ac:dyDescent="0.25">
      <c r="B120" s="17"/>
      <c r="C120" s="17"/>
      <c r="D120" s="18"/>
      <c r="E120" s="122"/>
      <c r="F120" s="122"/>
      <c r="G120" s="123"/>
      <c r="H120" s="124"/>
    </row>
    <row r="121" spans="2:8" ht="15" x14ac:dyDescent="0.25">
      <c r="B121" s="112"/>
      <c r="C121" s="113"/>
      <c r="D121" s="19"/>
      <c r="E121" s="123"/>
      <c r="F121" s="123"/>
      <c r="G121" s="123"/>
      <c r="H121" s="123"/>
    </row>
    <row r="122" spans="2:8" ht="4.5" customHeight="1" thickBot="1" x14ac:dyDescent="0.3">
      <c r="B122" s="95"/>
      <c r="C122" s="109"/>
      <c r="D122" s="7"/>
      <c r="E122" s="7"/>
      <c r="F122" s="7"/>
      <c r="G122" s="8"/>
      <c r="H122" s="44"/>
    </row>
    <row r="123" spans="2:8" ht="15" customHeight="1" x14ac:dyDescent="0.25">
      <c r="B123" s="95"/>
      <c r="C123" s="96"/>
      <c r="D123" s="101" t="s">
        <v>44</v>
      </c>
      <c r="E123" s="102"/>
      <c r="F123" s="102"/>
      <c r="G123" s="15"/>
      <c r="H123" s="97" t="s">
        <v>18</v>
      </c>
    </row>
    <row r="124" spans="2:8" ht="13.5" thickBot="1" x14ac:dyDescent="0.3">
      <c r="B124" s="99"/>
      <c r="C124" s="100"/>
      <c r="D124" s="103"/>
      <c r="E124" s="104"/>
      <c r="F124" s="104"/>
      <c r="G124" s="16"/>
      <c r="H124" s="98"/>
    </row>
    <row r="125" spans="2:8" ht="15" customHeight="1" x14ac:dyDescent="0.25">
      <c r="B125" s="105"/>
      <c r="C125" s="106"/>
      <c r="D125" s="107"/>
      <c r="E125" s="108"/>
      <c r="F125" s="108"/>
      <c r="G125" s="108"/>
      <c r="H125" s="108"/>
    </row>
    <row r="126" spans="2:8" ht="2.25" customHeight="1" x14ac:dyDescent="0.25">
      <c r="B126" s="105"/>
      <c r="C126" s="106"/>
      <c r="D126" s="95"/>
      <c r="E126" s="96"/>
      <c r="F126" s="96"/>
      <c r="G126" s="96"/>
      <c r="H126" s="96"/>
    </row>
    <row r="127" spans="2:8" x14ac:dyDescent="0.25">
      <c r="B127" s="110" t="s">
        <v>46</v>
      </c>
      <c r="C127" s="111"/>
      <c r="D127" s="5"/>
      <c r="E127" s="94" t="s">
        <v>45</v>
      </c>
      <c r="F127" s="94"/>
      <c r="G127" s="94"/>
      <c r="H127" s="94"/>
    </row>
    <row r="129" spans="2:8" x14ac:dyDescent="0.25">
      <c r="B129" s="9"/>
      <c r="C129" s="9"/>
      <c r="D129" s="9"/>
      <c r="E129" s="9"/>
      <c r="F129" s="9"/>
      <c r="G129" s="9"/>
      <c r="H129" s="9"/>
    </row>
    <row r="130" spans="2:8" x14ac:dyDescent="0.25">
      <c r="B130" s="9"/>
      <c r="C130" s="9"/>
      <c r="D130" s="9"/>
      <c r="E130" s="9"/>
      <c r="F130" s="9"/>
      <c r="G130" s="9"/>
      <c r="H130" s="9"/>
    </row>
    <row r="131" spans="2:8" x14ac:dyDescent="0.25">
      <c r="B131" s="9"/>
      <c r="C131" s="9"/>
      <c r="D131" s="9"/>
      <c r="E131" s="9"/>
      <c r="F131" s="9"/>
      <c r="G131" s="9"/>
      <c r="H131" s="9"/>
    </row>
  </sheetData>
  <mergeCells count="162">
    <mergeCell ref="D10:E10"/>
    <mergeCell ref="D27:E27"/>
    <mergeCell ref="D42:E42"/>
    <mergeCell ref="B72:D72"/>
    <mergeCell ref="D11:E11"/>
    <mergeCell ref="D23:E23"/>
    <mergeCell ref="D35:E35"/>
    <mergeCell ref="D38:E38"/>
    <mergeCell ref="D39:E39"/>
    <mergeCell ref="D40:E40"/>
    <mergeCell ref="D30:E30"/>
    <mergeCell ref="D31:E31"/>
    <mergeCell ref="D32:E32"/>
    <mergeCell ref="D33:E33"/>
    <mergeCell ref="D34:E34"/>
    <mergeCell ref="D24:E24"/>
    <mergeCell ref="D28:E28"/>
    <mergeCell ref="B63:D63"/>
    <mergeCell ref="B62:D62"/>
    <mergeCell ref="D48:E48"/>
    <mergeCell ref="D41:E41"/>
    <mergeCell ref="B70:D70"/>
    <mergeCell ref="B67:D67"/>
    <mergeCell ref="D26:E26"/>
    <mergeCell ref="F5:H5"/>
    <mergeCell ref="B2:B5"/>
    <mergeCell ref="C2:E5"/>
    <mergeCell ref="F6:H6"/>
    <mergeCell ref="F7:H7"/>
    <mergeCell ref="F3:H3"/>
    <mergeCell ref="F4:H4"/>
    <mergeCell ref="C6:E6"/>
    <mergeCell ref="B58:D58"/>
    <mergeCell ref="B49:F49"/>
    <mergeCell ref="D9:E9"/>
    <mergeCell ref="D12:E12"/>
    <mergeCell ref="D13:E13"/>
    <mergeCell ref="D14:E14"/>
    <mergeCell ref="D15:E15"/>
    <mergeCell ref="D16:E16"/>
    <mergeCell ref="D18:E18"/>
    <mergeCell ref="D19:E19"/>
    <mergeCell ref="D20:E20"/>
    <mergeCell ref="D22:E22"/>
    <mergeCell ref="D29:E29"/>
    <mergeCell ref="D25:E25"/>
    <mergeCell ref="D21:E21"/>
    <mergeCell ref="D37:E37"/>
    <mergeCell ref="D46:E46"/>
    <mergeCell ref="D47:E47"/>
    <mergeCell ref="D43:E43"/>
    <mergeCell ref="D44:E44"/>
    <mergeCell ref="D45:E45"/>
    <mergeCell ref="B94:D94"/>
    <mergeCell ref="B116:D116"/>
    <mergeCell ref="B100:D100"/>
    <mergeCell ref="B108:D108"/>
    <mergeCell ref="B85:D85"/>
    <mergeCell ref="B90:D90"/>
    <mergeCell ref="B88:D88"/>
    <mergeCell ref="B68:D68"/>
    <mergeCell ref="B69:D69"/>
    <mergeCell ref="B57:D57"/>
    <mergeCell ref="B64:D64"/>
    <mergeCell ref="B66:D66"/>
    <mergeCell ref="B76:D76"/>
    <mergeCell ref="B106:D106"/>
    <mergeCell ref="B113:D113"/>
    <mergeCell ref="B111:D111"/>
    <mergeCell ref="B97:D97"/>
    <mergeCell ref="B59:D59"/>
    <mergeCell ref="B79:D79"/>
    <mergeCell ref="B89:D89"/>
    <mergeCell ref="B73:D73"/>
    <mergeCell ref="B74:D74"/>
    <mergeCell ref="B75:D75"/>
    <mergeCell ref="B102:D102"/>
    <mergeCell ref="B98:D98"/>
    <mergeCell ref="B81:D81"/>
    <mergeCell ref="B87:D87"/>
    <mergeCell ref="B99:D99"/>
    <mergeCell ref="B101:D101"/>
    <mergeCell ref="B95:D95"/>
    <mergeCell ref="B96:D96"/>
    <mergeCell ref="B86:D86"/>
    <mergeCell ref="B91:D91"/>
    <mergeCell ref="B92:D92"/>
    <mergeCell ref="B93:D93"/>
    <mergeCell ref="E127:H127"/>
    <mergeCell ref="B123:C123"/>
    <mergeCell ref="H123:H124"/>
    <mergeCell ref="B124:C124"/>
    <mergeCell ref="D123:F124"/>
    <mergeCell ref="B125:C125"/>
    <mergeCell ref="D125:H126"/>
    <mergeCell ref="B122:C122"/>
    <mergeCell ref="B103:D103"/>
    <mergeCell ref="B127:C127"/>
    <mergeCell ref="B126:C126"/>
    <mergeCell ref="B121:C121"/>
    <mergeCell ref="B109:D109"/>
    <mergeCell ref="B110:D110"/>
    <mergeCell ref="B105:D105"/>
    <mergeCell ref="B114:D114"/>
    <mergeCell ref="B115:D115"/>
    <mergeCell ref="B119:G119"/>
    <mergeCell ref="F113:G113"/>
    <mergeCell ref="F114:G114"/>
    <mergeCell ref="B112:D112"/>
    <mergeCell ref="B104:D104"/>
    <mergeCell ref="B107:D107"/>
    <mergeCell ref="E120:H121"/>
    <mergeCell ref="F104:G104"/>
    <mergeCell ref="F105:G105"/>
    <mergeCell ref="F112:G112"/>
    <mergeCell ref="F90:G90"/>
    <mergeCell ref="F93:G93"/>
    <mergeCell ref="F94:G94"/>
    <mergeCell ref="F95:G95"/>
    <mergeCell ref="F96:G96"/>
    <mergeCell ref="F97:G97"/>
    <mergeCell ref="F98:G98"/>
    <mergeCell ref="F99:G99"/>
    <mergeCell ref="F100:G100"/>
    <mergeCell ref="F102:G102"/>
    <mergeCell ref="F103:G103"/>
    <mergeCell ref="F79:G79"/>
    <mergeCell ref="F81:G81"/>
    <mergeCell ref="F83:G83"/>
    <mergeCell ref="F84:G84"/>
    <mergeCell ref="F70:G70"/>
    <mergeCell ref="F71:G71"/>
    <mergeCell ref="F72:G72"/>
    <mergeCell ref="F73:G73"/>
    <mergeCell ref="F75:G75"/>
    <mergeCell ref="F76:G76"/>
    <mergeCell ref="F77:G77"/>
    <mergeCell ref="F78:G78"/>
    <mergeCell ref="D36:E36"/>
    <mergeCell ref="D17:E17"/>
    <mergeCell ref="B60:D60"/>
    <mergeCell ref="B61:D61"/>
    <mergeCell ref="B65:D65"/>
    <mergeCell ref="B82:D82"/>
    <mergeCell ref="F85:G85"/>
    <mergeCell ref="F89:G89"/>
    <mergeCell ref="F101:G101"/>
    <mergeCell ref="B78:D78"/>
    <mergeCell ref="B77:D77"/>
    <mergeCell ref="B71:D71"/>
    <mergeCell ref="F59:G59"/>
    <mergeCell ref="F57:G57"/>
    <mergeCell ref="F62:G62"/>
    <mergeCell ref="F63:G63"/>
    <mergeCell ref="F64:G64"/>
    <mergeCell ref="F66:G66"/>
    <mergeCell ref="F67:G67"/>
    <mergeCell ref="F68:G68"/>
    <mergeCell ref="F69:G69"/>
    <mergeCell ref="B83:D83"/>
    <mergeCell ref="B84:D84"/>
    <mergeCell ref="B80:D80"/>
  </mergeCells>
  <hyperlinks>
    <hyperlink ref="C6" r:id="rId1"/>
  </hyperlinks>
  <pageMargins left="0.97058823529411764" right="0.25" top="0.36029411764705882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2019-11-15T13:02:01Z</dcterms:modified>
</cp:coreProperties>
</file>